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B42FE20-D243-4121-8344-9E2431D6A606}" xr6:coauthVersionLast="47" xr6:coauthVersionMax="47" xr10:uidLastSave="{00000000-0000-0000-0000-000000000000}"/>
  <bookViews>
    <workbookView xWindow="28680" yWindow="-120" windowWidth="29040" windowHeight="17520" tabRatio="822" xr2:uid="{0E71A5EC-3FD3-4A1C-AE2B-6682BFC109EF}"/>
  </bookViews>
  <sheets>
    <sheet name="P&amp;L Dashboard" sheetId="12" r:id="rId1"/>
    <sheet name="Ads Dashboard" sheetId="15" r:id="rId2"/>
    <sheet name="P&amp;L" sheetId="5" r:id="rId3"/>
    <sheet name="Ads Summary" sheetId="11" r:id="rId4"/>
    <sheet name="Sales Summary" sheetId="13" r:id="rId5"/>
    <sheet name="Income &amp; Sales Data" sheetId="7" r:id="rId6"/>
    <sheet name="Non-Ad Expense Data" sheetId="1" r:id="rId7"/>
    <sheet name="Ad ExpenseData" sheetId="9" r:id="rId8"/>
    <sheet name="AAS Series 2 Data" sheetId="16" r:id="rId9"/>
    <sheet name="AAS Series 1 Data" sheetId="17" r:id="rId10"/>
    <sheet name="Dropdowns" sheetId="14" r:id="rId11"/>
  </sheets>
  <definedNames>
    <definedName name="_xlnm._FilterDatabase" localSheetId="10" hidden="1">Dropdowns!#REF!</definedName>
    <definedName name="_xlnm._FilterDatabase" localSheetId="5" hidden="1">'Income &amp; Sales Data'!$A$1:$H$207</definedName>
    <definedName name="_xlnm.Print_Area" localSheetId="1">'Ads Dashboard'!$A$1:$T$30</definedName>
    <definedName name="_xlnm.Print_Area" localSheetId="2">'P&amp;L'!$B$1:$P$35</definedName>
    <definedName name="_xlnm.Print_Area" localSheetId="0">'P&amp;L Dashboard'!$A$1:$AB$39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9" i="17" l="1"/>
  <c r="AB19" i="17"/>
  <c r="AA19" i="17"/>
  <c r="Z19" i="17"/>
  <c r="AC19" i="16"/>
  <c r="AB19" i="16"/>
  <c r="AA19" i="16"/>
  <c r="Z19" i="16"/>
  <c r="AC38" i="17"/>
  <c r="AB38" i="17"/>
  <c r="AA38" i="17"/>
  <c r="Z38" i="17"/>
  <c r="AC38" i="16"/>
  <c r="AB38" i="16"/>
  <c r="AA38" i="16"/>
  <c r="Z38" i="16"/>
  <c r="AB57" i="17"/>
  <c r="Z57" i="16"/>
  <c r="U57" i="17"/>
  <c r="T57" i="17"/>
  <c r="S57" i="17"/>
  <c r="R57" i="17"/>
  <c r="U57" i="16"/>
  <c r="T57" i="16"/>
  <c r="S57" i="16"/>
  <c r="R57" i="16"/>
  <c r="E57" i="17"/>
  <c r="D57" i="17"/>
  <c r="C57" i="17"/>
  <c r="B57" i="17"/>
  <c r="E57" i="16"/>
  <c r="D57" i="16"/>
  <c r="C57" i="16"/>
  <c r="B57" i="16"/>
  <c r="E38" i="17"/>
  <c r="D38" i="17"/>
  <c r="C38" i="17"/>
  <c r="B38" i="17"/>
  <c r="E38" i="16"/>
  <c r="D38" i="16"/>
  <c r="C38" i="16"/>
  <c r="B38" i="16"/>
  <c r="M38" i="17"/>
  <c r="L38" i="17"/>
  <c r="K38" i="17"/>
  <c r="J38" i="17"/>
  <c r="M38" i="16"/>
  <c r="L38" i="16"/>
  <c r="K38" i="16"/>
  <c r="J38" i="16"/>
  <c r="U38" i="17"/>
  <c r="T38" i="17"/>
  <c r="S38" i="17"/>
  <c r="R38" i="17"/>
  <c r="U38" i="16"/>
  <c r="T38" i="16"/>
  <c r="S38" i="16"/>
  <c r="R38" i="16"/>
  <c r="T19" i="17"/>
  <c r="S19" i="17"/>
  <c r="R19" i="17"/>
  <c r="T19" i="16"/>
  <c r="S19" i="16"/>
  <c r="R19" i="16"/>
  <c r="M19" i="17"/>
  <c r="L19" i="17"/>
  <c r="K19" i="17"/>
  <c r="J19" i="17"/>
  <c r="M19" i="16"/>
  <c r="L19" i="16"/>
  <c r="K19" i="16"/>
  <c r="J19" i="16"/>
  <c r="C19" i="17"/>
  <c r="D19" i="17"/>
  <c r="E19" i="17"/>
  <c r="F19" i="17"/>
  <c r="C19" i="16"/>
  <c r="D19" i="16"/>
  <c r="E19" i="16"/>
  <c r="F19" i="16"/>
  <c r="B19" i="17"/>
  <c r="B19" i="16"/>
  <c r="U6" i="17"/>
  <c r="U5" i="17"/>
  <c r="U9" i="17" s="1"/>
  <c r="U4" i="17"/>
  <c r="U19" i="17" s="1"/>
  <c r="U6" i="16"/>
  <c r="U5" i="16"/>
  <c r="AC43" i="16" s="1"/>
  <c r="U4" i="16"/>
  <c r="U19" i="16" s="1"/>
  <c r="V54" i="16"/>
  <c r="U54" i="16"/>
  <c r="T54" i="16"/>
  <c r="S54" i="16"/>
  <c r="R54" i="16"/>
  <c r="V53" i="16"/>
  <c r="U53" i="16"/>
  <c r="T53" i="16"/>
  <c r="S53" i="16"/>
  <c r="R53" i="16"/>
  <c r="V54" i="17"/>
  <c r="U54" i="17"/>
  <c r="T54" i="17"/>
  <c r="S54" i="17"/>
  <c r="R54" i="17"/>
  <c r="V53" i="17"/>
  <c r="U53" i="17"/>
  <c r="T53" i="17"/>
  <c r="S53" i="17"/>
  <c r="R53" i="17"/>
  <c r="AE31" i="16"/>
  <c r="AE30" i="16"/>
  <c r="AC39" i="17"/>
  <c r="AC40" i="17" s="1"/>
  <c r="AC13" i="16"/>
  <c r="AC12" i="16"/>
  <c r="AE12" i="16" s="1"/>
  <c r="AC11" i="16"/>
  <c r="AC10" i="16"/>
  <c r="AC13" i="17"/>
  <c r="AC12" i="17"/>
  <c r="AC11" i="17"/>
  <c r="AC10" i="17"/>
  <c r="AE10" i="17" s="1"/>
  <c r="U52" i="16"/>
  <c r="U51" i="16"/>
  <c r="U50" i="16"/>
  <c r="W50" i="16" s="1"/>
  <c r="U49" i="16"/>
  <c r="W49" i="16" s="1"/>
  <c r="U48" i="16"/>
  <c r="U52" i="17"/>
  <c r="U51" i="17"/>
  <c r="W51" i="17" s="1"/>
  <c r="W55" i="17" s="1"/>
  <c r="U50" i="17"/>
  <c r="U49" i="17"/>
  <c r="U48" i="17"/>
  <c r="U33" i="16"/>
  <c r="U32" i="16"/>
  <c r="W32" i="16" s="1"/>
  <c r="W36" i="16" s="1"/>
  <c r="U31" i="16"/>
  <c r="W31" i="16" s="1"/>
  <c r="U30" i="16"/>
  <c r="U29" i="16"/>
  <c r="U39" i="16" s="1"/>
  <c r="U40" i="16" s="1"/>
  <c r="U33" i="17"/>
  <c r="U32" i="17"/>
  <c r="U31" i="17"/>
  <c r="U30" i="17"/>
  <c r="W30" i="17" s="1"/>
  <c r="U29" i="17"/>
  <c r="U14" i="16"/>
  <c r="U13" i="16"/>
  <c r="W13" i="16" s="1"/>
  <c r="W17" i="16" s="1"/>
  <c r="U12" i="16"/>
  <c r="W12" i="16" s="1"/>
  <c r="U11" i="16"/>
  <c r="U14" i="17"/>
  <c r="U13" i="17"/>
  <c r="U17" i="17" s="1"/>
  <c r="U12" i="17"/>
  <c r="W12" i="17" s="1"/>
  <c r="U11" i="17"/>
  <c r="U15" i="17" s="1"/>
  <c r="U10" i="16"/>
  <c r="W10" i="16" s="1"/>
  <c r="U10" i="17"/>
  <c r="W10" i="17" s="1"/>
  <c r="AD16" i="17"/>
  <c r="AC16" i="17"/>
  <c r="AB16" i="17"/>
  <c r="AA16" i="17"/>
  <c r="Z16" i="17"/>
  <c r="AE15" i="17"/>
  <c r="AD15" i="17"/>
  <c r="AC15" i="17"/>
  <c r="AB15" i="17"/>
  <c r="AA15" i="17"/>
  <c r="Z15" i="17"/>
  <c r="AD16" i="16"/>
  <c r="AC16" i="16"/>
  <c r="AB16" i="16"/>
  <c r="AA16" i="16"/>
  <c r="Z16" i="16"/>
  <c r="AD15" i="16"/>
  <c r="AC15" i="16"/>
  <c r="AB15" i="16"/>
  <c r="AA15" i="16"/>
  <c r="Z15" i="16"/>
  <c r="AD35" i="17"/>
  <c r="AC35" i="17"/>
  <c r="AB35" i="17"/>
  <c r="AA35" i="17"/>
  <c r="Z35" i="17"/>
  <c r="AE34" i="17"/>
  <c r="AD34" i="17"/>
  <c r="AC34" i="17"/>
  <c r="AB34" i="17"/>
  <c r="AA34" i="17"/>
  <c r="Z34" i="17"/>
  <c r="AD35" i="16"/>
  <c r="AC35" i="16"/>
  <c r="AB35" i="16"/>
  <c r="AA35" i="16"/>
  <c r="Z35" i="16"/>
  <c r="AD34" i="16"/>
  <c r="AC34" i="16"/>
  <c r="AB34" i="16"/>
  <c r="AA34" i="16"/>
  <c r="Z34" i="16"/>
  <c r="F54" i="17"/>
  <c r="F53" i="17"/>
  <c r="E53" i="17"/>
  <c r="D53" i="17"/>
  <c r="C53" i="17"/>
  <c r="B53" i="17"/>
  <c r="F54" i="16"/>
  <c r="F53" i="16"/>
  <c r="E53" i="16"/>
  <c r="D53" i="16"/>
  <c r="C53" i="16"/>
  <c r="B53" i="16"/>
  <c r="V35" i="17"/>
  <c r="U35" i="17"/>
  <c r="T35" i="17"/>
  <c r="S35" i="17"/>
  <c r="R35" i="17"/>
  <c r="V34" i="17"/>
  <c r="U34" i="17"/>
  <c r="T34" i="17"/>
  <c r="S34" i="17"/>
  <c r="R34" i="17"/>
  <c r="V35" i="16"/>
  <c r="U35" i="16"/>
  <c r="T35" i="16"/>
  <c r="S35" i="16"/>
  <c r="R35" i="16"/>
  <c r="W34" i="16"/>
  <c r="V34" i="16"/>
  <c r="U34" i="16"/>
  <c r="T34" i="16"/>
  <c r="S34" i="16"/>
  <c r="R34" i="16"/>
  <c r="N35" i="17"/>
  <c r="M35" i="17"/>
  <c r="L35" i="17"/>
  <c r="K35" i="17"/>
  <c r="J35" i="17"/>
  <c r="N34" i="17"/>
  <c r="M34" i="17"/>
  <c r="L34" i="17"/>
  <c r="K34" i="17"/>
  <c r="J34" i="17"/>
  <c r="N35" i="16"/>
  <c r="M35" i="16"/>
  <c r="L35" i="16"/>
  <c r="K35" i="16"/>
  <c r="J35" i="16"/>
  <c r="N34" i="16"/>
  <c r="M34" i="16"/>
  <c r="L34" i="16"/>
  <c r="K34" i="16"/>
  <c r="J34" i="16"/>
  <c r="F35" i="17"/>
  <c r="F34" i="17"/>
  <c r="E34" i="17"/>
  <c r="D34" i="17"/>
  <c r="C34" i="17"/>
  <c r="B34" i="17"/>
  <c r="F35" i="16"/>
  <c r="F34" i="16"/>
  <c r="E34" i="16"/>
  <c r="D34" i="16"/>
  <c r="C34" i="16"/>
  <c r="B34" i="16"/>
  <c r="V16" i="17"/>
  <c r="V15" i="17"/>
  <c r="T15" i="17"/>
  <c r="S15" i="17"/>
  <c r="R15" i="17"/>
  <c r="V16" i="16"/>
  <c r="T16" i="16"/>
  <c r="S16" i="16"/>
  <c r="R16" i="16"/>
  <c r="V15" i="16"/>
  <c r="T15" i="16"/>
  <c r="S15" i="16"/>
  <c r="R15" i="16"/>
  <c r="N16" i="17"/>
  <c r="N15" i="17"/>
  <c r="M15" i="17"/>
  <c r="L15" i="17"/>
  <c r="K15" i="17"/>
  <c r="J15" i="17"/>
  <c r="N16" i="16"/>
  <c r="J16" i="16"/>
  <c r="N15" i="16"/>
  <c r="M15" i="16"/>
  <c r="L15" i="16"/>
  <c r="K15" i="16"/>
  <c r="J15" i="16"/>
  <c r="C15" i="17"/>
  <c r="D15" i="17"/>
  <c r="E15" i="17"/>
  <c r="F15" i="17"/>
  <c r="C15" i="16"/>
  <c r="D15" i="16"/>
  <c r="E15" i="16"/>
  <c r="F15" i="16"/>
  <c r="B15" i="17"/>
  <c r="B15" i="16"/>
  <c r="V47" i="17"/>
  <c r="U47" i="17"/>
  <c r="T47" i="17"/>
  <c r="S47" i="17"/>
  <c r="R47" i="17"/>
  <c r="V46" i="17"/>
  <c r="U46" i="17"/>
  <c r="T46" i="17"/>
  <c r="S46" i="17"/>
  <c r="R46" i="17"/>
  <c r="V45" i="17"/>
  <c r="U45" i="17"/>
  <c r="T45" i="17"/>
  <c r="S45" i="17"/>
  <c r="R45" i="17"/>
  <c r="V47" i="16"/>
  <c r="U47" i="16"/>
  <c r="T47" i="16"/>
  <c r="S47" i="16"/>
  <c r="R47" i="16"/>
  <c r="V46" i="16"/>
  <c r="U46" i="16"/>
  <c r="T46" i="16"/>
  <c r="S46" i="16"/>
  <c r="R46" i="16"/>
  <c r="V45" i="16"/>
  <c r="U45" i="16"/>
  <c r="T45" i="16"/>
  <c r="S45" i="16"/>
  <c r="R45" i="16"/>
  <c r="F47" i="17"/>
  <c r="E47" i="17"/>
  <c r="D47" i="17"/>
  <c r="C47" i="17"/>
  <c r="B47" i="17"/>
  <c r="F46" i="17"/>
  <c r="E46" i="17"/>
  <c r="D46" i="17"/>
  <c r="C46" i="17"/>
  <c r="B46" i="17"/>
  <c r="F45" i="17"/>
  <c r="E45" i="17"/>
  <c r="D45" i="17"/>
  <c r="C45" i="17"/>
  <c r="B45" i="17"/>
  <c r="F47" i="16"/>
  <c r="E47" i="16"/>
  <c r="D47" i="16"/>
  <c r="C47" i="16"/>
  <c r="B47" i="16"/>
  <c r="F46" i="16"/>
  <c r="E46" i="16"/>
  <c r="D46" i="16"/>
  <c r="C46" i="16"/>
  <c r="B46" i="16"/>
  <c r="F45" i="16"/>
  <c r="E45" i="16"/>
  <c r="D45" i="16"/>
  <c r="C45" i="16"/>
  <c r="B45" i="16"/>
  <c r="N28" i="17"/>
  <c r="M28" i="17"/>
  <c r="L28" i="17"/>
  <c r="K28" i="17"/>
  <c r="J28" i="17"/>
  <c r="N27" i="17"/>
  <c r="M27" i="17"/>
  <c r="L27" i="17"/>
  <c r="K27" i="17"/>
  <c r="J27" i="17"/>
  <c r="N26" i="17"/>
  <c r="M26" i="17"/>
  <c r="L26" i="17"/>
  <c r="K26" i="17"/>
  <c r="J26" i="17"/>
  <c r="N28" i="16"/>
  <c r="M28" i="16"/>
  <c r="L28" i="16"/>
  <c r="K28" i="16"/>
  <c r="J28" i="16"/>
  <c r="N27" i="16"/>
  <c r="M27" i="16"/>
  <c r="L27" i="16"/>
  <c r="K27" i="16"/>
  <c r="J27" i="16"/>
  <c r="N26" i="16"/>
  <c r="M26" i="16"/>
  <c r="L26" i="16"/>
  <c r="K26" i="16"/>
  <c r="J26" i="16"/>
  <c r="F28" i="17"/>
  <c r="E28" i="17"/>
  <c r="D28" i="17"/>
  <c r="C28" i="17"/>
  <c r="B28" i="17"/>
  <c r="F27" i="17"/>
  <c r="E27" i="17"/>
  <c r="D27" i="17"/>
  <c r="C27" i="17"/>
  <c r="B27" i="17"/>
  <c r="F26" i="17"/>
  <c r="E26" i="17"/>
  <c r="D26" i="17"/>
  <c r="C26" i="17"/>
  <c r="B26" i="17"/>
  <c r="F28" i="16"/>
  <c r="E28" i="16"/>
  <c r="D28" i="16"/>
  <c r="C28" i="16"/>
  <c r="B28" i="16"/>
  <c r="F27" i="16"/>
  <c r="E27" i="16"/>
  <c r="D27" i="16"/>
  <c r="C27" i="16"/>
  <c r="B27" i="16"/>
  <c r="F26" i="16"/>
  <c r="E26" i="16"/>
  <c r="D26" i="16"/>
  <c r="C26" i="16"/>
  <c r="B26" i="16"/>
  <c r="N9" i="17"/>
  <c r="M9" i="17"/>
  <c r="L9" i="17"/>
  <c r="K9" i="17"/>
  <c r="J9" i="17"/>
  <c r="N8" i="17"/>
  <c r="M8" i="17"/>
  <c r="L8" i="17"/>
  <c r="K8" i="17"/>
  <c r="J8" i="17"/>
  <c r="N7" i="17"/>
  <c r="M7" i="17"/>
  <c r="L7" i="17"/>
  <c r="K7" i="17"/>
  <c r="J7" i="17"/>
  <c r="N9" i="16"/>
  <c r="M9" i="16"/>
  <c r="L9" i="16"/>
  <c r="K9" i="16"/>
  <c r="J9" i="16"/>
  <c r="N8" i="16"/>
  <c r="M8" i="16"/>
  <c r="L8" i="16"/>
  <c r="K8" i="16"/>
  <c r="J8" i="16"/>
  <c r="N7" i="16"/>
  <c r="M7" i="16"/>
  <c r="L7" i="16"/>
  <c r="K7" i="16"/>
  <c r="J7" i="16"/>
  <c r="AD9" i="17"/>
  <c r="AC9" i="17"/>
  <c r="AB9" i="17"/>
  <c r="AA9" i="17"/>
  <c r="Z9" i="17"/>
  <c r="AD8" i="17"/>
  <c r="AC8" i="17"/>
  <c r="AB8" i="17"/>
  <c r="AA8" i="17"/>
  <c r="Z8" i="17"/>
  <c r="AD7" i="17"/>
  <c r="AC7" i="17"/>
  <c r="AB7" i="17"/>
  <c r="AA7" i="17"/>
  <c r="Z7" i="17"/>
  <c r="AD9" i="16"/>
  <c r="AC9" i="16"/>
  <c r="AB9" i="16"/>
  <c r="AA9" i="16"/>
  <c r="Z9" i="16"/>
  <c r="AD8" i="16"/>
  <c r="AC8" i="16"/>
  <c r="AB8" i="16"/>
  <c r="AA8" i="16"/>
  <c r="Z8" i="16"/>
  <c r="AD7" i="16"/>
  <c r="AC7" i="16"/>
  <c r="AB7" i="16"/>
  <c r="AA7" i="16"/>
  <c r="Z7" i="16"/>
  <c r="AD28" i="17"/>
  <c r="AC28" i="17"/>
  <c r="AB28" i="17"/>
  <c r="AA28" i="17"/>
  <c r="Z28" i="17"/>
  <c r="AD27" i="17"/>
  <c r="AC27" i="17"/>
  <c r="AB27" i="17"/>
  <c r="AA27" i="17"/>
  <c r="Z27" i="17"/>
  <c r="AD26" i="17"/>
  <c r="AC26" i="17"/>
  <c r="AB26" i="17"/>
  <c r="AA26" i="17"/>
  <c r="Z26" i="17"/>
  <c r="AD28" i="16"/>
  <c r="AC28" i="16"/>
  <c r="AB28" i="16"/>
  <c r="AA28" i="16"/>
  <c r="Z28" i="16"/>
  <c r="AD27" i="16"/>
  <c r="AC27" i="16"/>
  <c r="AB27" i="16"/>
  <c r="AA27" i="16"/>
  <c r="Z27" i="16"/>
  <c r="AD26" i="16"/>
  <c r="AC26" i="16"/>
  <c r="AB26" i="16"/>
  <c r="AA26" i="16"/>
  <c r="Z26" i="16"/>
  <c r="V28" i="17"/>
  <c r="U28" i="17"/>
  <c r="T28" i="17"/>
  <c r="S28" i="17"/>
  <c r="R28" i="17"/>
  <c r="V27" i="17"/>
  <c r="U27" i="17"/>
  <c r="T27" i="17"/>
  <c r="S27" i="17"/>
  <c r="R27" i="17"/>
  <c r="V26" i="17"/>
  <c r="U26" i="17"/>
  <c r="T26" i="17"/>
  <c r="S26" i="17"/>
  <c r="R26" i="17"/>
  <c r="V28" i="16"/>
  <c r="U28" i="16"/>
  <c r="T28" i="16"/>
  <c r="S28" i="16"/>
  <c r="R28" i="16"/>
  <c r="V27" i="16"/>
  <c r="U27" i="16"/>
  <c r="T27" i="16"/>
  <c r="S27" i="16"/>
  <c r="R27" i="16"/>
  <c r="V26" i="16"/>
  <c r="U26" i="16"/>
  <c r="T26" i="16"/>
  <c r="S26" i="16"/>
  <c r="R26" i="16"/>
  <c r="V58" i="17"/>
  <c r="V59" i="17" s="1"/>
  <c r="U58" i="17"/>
  <c r="U59" i="17" s="1"/>
  <c r="T58" i="17"/>
  <c r="T59" i="17" s="1"/>
  <c r="S58" i="17"/>
  <c r="S59" i="17" s="1"/>
  <c r="R58" i="17"/>
  <c r="R59" i="17" s="1"/>
  <c r="V56" i="17"/>
  <c r="U56" i="17"/>
  <c r="V55" i="17"/>
  <c r="T55" i="17"/>
  <c r="T56" i="17" s="1"/>
  <c r="S55" i="17"/>
  <c r="S56" i="17" s="1"/>
  <c r="R55" i="17"/>
  <c r="AD51" i="17"/>
  <c r="AD55" i="17" s="1"/>
  <c r="AB51" i="17"/>
  <c r="AB55" i="17" s="1"/>
  <c r="AA51" i="17"/>
  <c r="AA55" i="17" s="1"/>
  <c r="Z51" i="17"/>
  <c r="AD50" i="17"/>
  <c r="AB50" i="17"/>
  <c r="AA50" i="17"/>
  <c r="Z50" i="17"/>
  <c r="W50" i="17"/>
  <c r="AD49" i="17"/>
  <c r="AB49" i="17"/>
  <c r="AA49" i="17"/>
  <c r="Z49" i="17"/>
  <c r="W49" i="17"/>
  <c r="AD48" i="17"/>
  <c r="AB48" i="17"/>
  <c r="AA48" i="17"/>
  <c r="Z48" i="17"/>
  <c r="W48" i="17"/>
  <c r="AD44" i="17"/>
  <c r="AC44" i="17"/>
  <c r="AB44" i="17"/>
  <c r="AA44" i="17"/>
  <c r="Z44" i="17"/>
  <c r="W44" i="17"/>
  <c r="AD43" i="17"/>
  <c r="AC43" i="17"/>
  <c r="AB43" i="17"/>
  <c r="AA43" i="17"/>
  <c r="Z43" i="17"/>
  <c r="W43" i="17"/>
  <c r="AD42" i="17"/>
  <c r="AD56" i="17" s="1"/>
  <c r="AC42" i="17"/>
  <c r="AB42" i="17"/>
  <c r="AA42" i="17"/>
  <c r="AA57" i="17" s="1"/>
  <c r="Z42" i="17"/>
  <c r="Z57" i="17" s="1"/>
  <c r="W42" i="17"/>
  <c r="W53" i="17" s="1"/>
  <c r="AD39" i="17"/>
  <c r="AD40" i="17" s="1"/>
  <c r="AB39" i="17"/>
  <c r="AB40" i="17" s="1"/>
  <c r="AA39" i="17"/>
  <c r="AA40" i="17" s="1"/>
  <c r="Z39" i="17"/>
  <c r="Z40" i="17" s="1"/>
  <c r="V39" i="17"/>
  <c r="V40" i="17" s="1"/>
  <c r="U39" i="17"/>
  <c r="U40" i="17" s="1"/>
  <c r="T39" i="17"/>
  <c r="T40" i="17" s="1"/>
  <c r="S39" i="17"/>
  <c r="S40" i="17" s="1"/>
  <c r="R39" i="17"/>
  <c r="R40" i="17" s="1"/>
  <c r="AD37" i="17"/>
  <c r="AC37" i="17"/>
  <c r="AB37" i="17"/>
  <c r="AA37" i="17"/>
  <c r="Z37" i="17"/>
  <c r="V37" i="17"/>
  <c r="U37" i="17"/>
  <c r="AD36" i="17"/>
  <c r="AC36" i="17"/>
  <c r="AB36" i="17"/>
  <c r="AA36" i="17"/>
  <c r="Z36" i="17"/>
  <c r="V36" i="17"/>
  <c r="U36" i="17"/>
  <c r="T36" i="17"/>
  <c r="T37" i="17" s="1"/>
  <c r="S36" i="17"/>
  <c r="S37" i="17" s="1"/>
  <c r="R36" i="17"/>
  <c r="R37" i="17" s="1"/>
  <c r="AE32" i="17"/>
  <c r="AE36" i="17" s="1"/>
  <c r="W32" i="17"/>
  <c r="W36" i="17" s="1"/>
  <c r="AE31" i="17"/>
  <c r="AE30" i="17"/>
  <c r="W29" i="17"/>
  <c r="AE25" i="17"/>
  <c r="W25" i="17"/>
  <c r="AE24" i="17"/>
  <c r="W24" i="17"/>
  <c r="AE23" i="17"/>
  <c r="AE37" i="17" s="1"/>
  <c r="W23" i="17"/>
  <c r="W28" i="17" s="1"/>
  <c r="AD20" i="17"/>
  <c r="AD21" i="17" s="1"/>
  <c r="AC20" i="17"/>
  <c r="AC21" i="17" s="1"/>
  <c r="AB20" i="17"/>
  <c r="AB21" i="17" s="1"/>
  <c r="AA20" i="17"/>
  <c r="AA21" i="17" s="1"/>
  <c r="Z20" i="17"/>
  <c r="Z21" i="17" s="1"/>
  <c r="V20" i="17"/>
  <c r="V21" i="17" s="1"/>
  <c r="T20" i="17"/>
  <c r="T21" i="17" s="1"/>
  <c r="S20" i="17"/>
  <c r="S21" i="17" s="1"/>
  <c r="R20" i="17"/>
  <c r="R21" i="17" s="1"/>
  <c r="AD18" i="17"/>
  <c r="AC18" i="17"/>
  <c r="V18" i="17"/>
  <c r="AD17" i="17"/>
  <c r="AC17" i="17"/>
  <c r="AB17" i="17"/>
  <c r="AB18" i="17" s="1"/>
  <c r="AA17" i="17"/>
  <c r="AA18" i="17" s="1"/>
  <c r="Z17" i="17"/>
  <c r="Z18" i="17" s="1"/>
  <c r="V17" i="17"/>
  <c r="T17" i="17"/>
  <c r="T18" i="17" s="1"/>
  <c r="S17" i="17"/>
  <c r="S16" i="17" s="1"/>
  <c r="R17" i="17"/>
  <c r="R16" i="17" s="1"/>
  <c r="AE13" i="17"/>
  <c r="AE17" i="17" s="1"/>
  <c r="W13" i="17"/>
  <c r="W17" i="17" s="1"/>
  <c r="AE12" i="17"/>
  <c r="AE11" i="17"/>
  <c r="V9" i="17"/>
  <c r="T9" i="17"/>
  <c r="S9" i="17"/>
  <c r="R9" i="17"/>
  <c r="V8" i="17"/>
  <c r="U8" i="17"/>
  <c r="T8" i="17"/>
  <c r="S8" i="17"/>
  <c r="R8" i="17"/>
  <c r="V7" i="17"/>
  <c r="U7" i="17"/>
  <c r="T7" i="17"/>
  <c r="S7" i="17"/>
  <c r="R7" i="17"/>
  <c r="AE6" i="17"/>
  <c r="W6" i="17"/>
  <c r="AE5" i="17"/>
  <c r="W5" i="17"/>
  <c r="AE4" i="17"/>
  <c r="AE9" i="17" s="1"/>
  <c r="W4" i="17"/>
  <c r="V58" i="16"/>
  <c r="V59" i="16" s="1"/>
  <c r="U58" i="16"/>
  <c r="U59" i="16" s="1"/>
  <c r="T58" i="16"/>
  <c r="T59" i="16" s="1"/>
  <c r="S58" i="16"/>
  <c r="S59" i="16" s="1"/>
  <c r="R58" i="16"/>
  <c r="R59" i="16" s="1"/>
  <c r="V56" i="16"/>
  <c r="U56" i="16"/>
  <c r="V55" i="16"/>
  <c r="U55" i="16"/>
  <c r="T55" i="16"/>
  <c r="T56" i="16" s="1"/>
  <c r="S55" i="16"/>
  <c r="S56" i="16" s="1"/>
  <c r="R55" i="16"/>
  <c r="AD51" i="16"/>
  <c r="AD55" i="16" s="1"/>
  <c r="AB51" i="16"/>
  <c r="AB55" i="16" s="1"/>
  <c r="AA51" i="16"/>
  <c r="AA55" i="16" s="1"/>
  <c r="Z51" i="16"/>
  <c r="Z55" i="16" s="1"/>
  <c r="W51" i="16"/>
  <c r="W55" i="16" s="1"/>
  <c r="AD50" i="16"/>
  <c r="AB50" i="16"/>
  <c r="AA50" i="16"/>
  <c r="Z50" i="16"/>
  <c r="AD49" i="16"/>
  <c r="AB49" i="16"/>
  <c r="AA49" i="16"/>
  <c r="Z49" i="16"/>
  <c r="AD48" i="16"/>
  <c r="AC48" i="16"/>
  <c r="AB48" i="16"/>
  <c r="AA48" i="16"/>
  <c r="Z48" i="16"/>
  <c r="W48" i="16"/>
  <c r="AD44" i="16"/>
  <c r="AC44" i="16"/>
  <c r="AB44" i="16"/>
  <c r="AA44" i="16"/>
  <c r="Z44" i="16"/>
  <c r="W44" i="16"/>
  <c r="AD43" i="16"/>
  <c r="AB43" i="16"/>
  <c r="AA43" i="16"/>
  <c r="Z43" i="16"/>
  <c r="W43" i="16"/>
  <c r="AD42" i="16"/>
  <c r="AD46" i="16" s="1"/>
  <c r="AC42" i="16"/>
  <c r="AB42" i="16"/>
  <c r="AB46" i="16" s="1"/>
  <c r="AA42" i="16"/>
  <c r="AA53" i="16" s="1"/>
  <c r="Z42" i="16"/>
  <c r="Z53" i="16" s="1"/>
  <c r="W42" i="16"/>
  <c r="W53" i="16" s="1"/>
  <c r="AD39" i="16"/>
  <c r="AD40" i="16" s="1"/>
  <c r="AC39" i="16"/>
  <c r="AC40" i="16" s="1"/>
  <c r="AB39" i="16"/>
  <c r="AB40" i="16" s="1"/>
  <c r="AA39" i="16"/>
  <c r="AA40" i="16" s="1"/>
  <c r="Z39" i="16"/>
  <c r="Z40" i="16" s="1"/>
  <c r="V39" i="16"/>
  <c r="V40" i="16" s="1"/>
  <c r="T39" i="16"/>
  <c r="T40" i="16" s="1"/>
  <c r="S39" i="16"/>
  <c r="S40" i="16" s="1"/>
  <c r="R39" i="16"/>
  <c r="R40" i="16" s="1"/>
  <c r="AD37" i="16"/>
  <c r="AC37" i="16"/>
  <c r="AB37" i="16"/>
  <c r="AA37" i="16"/>
  <c r="Z37" i="16"/>
  <c r="V37" i="16"/>
  <c r="U37" i="16"/>
  <c r="AD36" i="16"/>
  <c r="AC36" i="16"/>
  <c r="AB36" i="16"/>
  <c r="AA36" i="16"/>
  <c r="Z36" i="16"/>
  <c r="V36" i="16"/>
  <c r="U36" i="16"/>
  <c r="T36" i="16"/>
  <c r="T37" i="16" s="1"/>
  <c r="S36" i="16"/>
  <c r="S37" i="16" s="1"/>
  <c r="R36" i="16"/>
  <c r="R37" i="16" s="1"/>
  <c r="AE32" i="16"/>
  <c r="AE36" i="16" s="1"/>
  <c r="W30" i="16"/>
  <c r="AE29" i="16"/>
  <c r="AE25" i="16"/>
  <c r="W25" i="16"/>
  <c r="AE24" i="16"/>
  <c r="W24" i="16"/>
  <c r="AE23" i="16"/>
  <c r="AE27" i="16" s="1"/>
  <c r="W23" i="16"/>
  <c r="W27" i="16" s="1"/>
  <c r="AD20" i="16"/>
  <c r="AD21" i="16" s="1"/>
  <c r="AC20" i="16"/>
  <c r="AC21" i="16" s="1"/>
  <c r="AB20" i="16"/>
  <c r="AB21" i="16" s="1"/>
  <c r="AA20" i="16"/>
  <c r="AA21" i="16" s="1"/>
  <c r="Z20" i="16"/>
  <c r="Z21" i="16" s="1"/>
  <c r="V20" i="16"/>
  <c r="V21" i="16" s="1"/>
  <c r="T20" i="16"/>
  <c r="T21" i="16" s="1"/>
  <c r="S20" i="16"/>
  <c r="S21" i="16" s="1"/>
  <c r="R20" i="16"/>
  <c r="R21" i="16" s="1"/>
  <c r="AD18" i="16"/>
  <c r="AC18" i="16"/>
  <c r="V18" i="16"/>
  <c r="AD17" i="16"/>
  <c r="AC17" i="16"/>
  <c r="AB17" i="16"/>
  <c r="AB18" i="16" s="1"/>
  <c r="AA17" i="16"/>
  <c r="AA18" i="16" s="1"/>
  <c r="Z17" i="16"/>
  <c r="Z18" i="16" s="1"/>
  <c r="V17" i="16"/>
  <c r="T17" i="16"/>
  <c r="T18" i="16" s="1"/>
  <c r="S17" i="16"/>
  <c r="S18" i="16" s="1"/>
  <c r="R17" i="16"/>
  <c r="R18" i="16" s="1"/>
  <c r="AE13" i="16"/>
  <c r="AE17" i="16" s="1"/>
  <c r="W11" i="16"/>
  <c r="AE10" i="16"/>
  <c r="V9" i="16"/>
  <c r="U9" i="16"/>
  <c r="T9" i="16"/>
  <c r="S9" i="16"/>
  <c r="R9" i="16"/>
  <c r="V8" i="16"/>
  <c r="T8" i="16"/>
  <c r="S8" i="16"/>
  <c r="R8" i="16"/>
  <c r="V7" i="16"/>
  <c r="T7" i="16"/>
  <c r="S7" i="16"/>
  <c r="R7" i="16"/>
  <c r="AE6" i="16"/>
  <c r="W6" i="16"/>
  <c r="AE5" i="16"/>
  <c r="AE4" i="16"/>
  <c r="AE8" i="16" s="1"/>
  <c r="W4" i="16"/>
  <c r="F91" i="11"/>
  <c r="G4" i="17"/>
  <c r="G19" i="17" s="1"/>
  <c r="O4" i="17"/>
  <c r="G5" i="17"/>
  <c r="O5" i="17"/>
  <c r="G6" i="17"/>
  <c r="O6" i="17"/>
  <c r="B7" i="17"/>
  <c r="C7" i="17"/>
  <c r="D7" i="17"/>
  <c r="E7" i="17"/>
  <c r="F7" i="17"/>
  <c r="B8" i="17"/>
  <c r="C8" i="17"/>
  <c r="D8" i="17"/>
  <c r="E8" i="17"/>
  <c r="F8" i="17"/>
  <c r="B9" i="17"/>
  <c r="C9" i="17"/>
  <c r="D9" i="17"/>
  <c r="E9" i="17"/>
  <c r="F9" i="17"/>
  <c r="G10" i="17"/>
  <c r="O10" i="17"/>
  <c r="G11" i="17"/>
  <c r="O11" i="17"/>
  <c r="G12" i="17"/>
  <c r="O12" i="17"/>
  <c r="G13" i="17"/>
  <c r="G17" i="17" s="1"/>
  <c r="O13" i="17"/>
  <c r="O17" i="17" s="1"/>
  <c r="F16" i="17"/>
  <c r="B17" i="17"/>
  <c r="B16" i="17" s="1"/>
  <c r="C17" i="17"/>
  <c r="C18" i="17" s="1"/>
  <c r="D17" i="17"/>
  <c r="D16" i="17" s="1"/>
  <c r="E17" i="17"/>
  <c r="E16" i="17" s="1"/>
  <c r="F17" i="17"/>
  <c r="J17" i="17"/>
  <c r="J16" i="17" s="1"/>
  <c r="K17" i="17"/>
  <c r="K18" i="17" s="1"/>
  <c r="L17" i="17"/>
  <c r="L18" i="17" s="1"/>
  <c r="M17" i="17"/>
  <c r="M18" i="17" s="1"/>
  <c r="N17" i="17"/>
  <c r="F18" i="17"/>
  <c r="N18" i="17"/>
  <c r="B20" i="17"/>
  <c r="B21" i="17" s="1"/>
  <c r="C20" i="17"/>
  <c r="C21" i="17" s="1"/>
  <c r="D20" i="17"/>
  <c r="D21" i="17" s="1"/>
  <c r="E20" i="17"/>
  <c r="E21" i="17" s="1"/>
  <c r="F20" i="17"/>
  <c r="F21" i="17" s="1"/>
  <c r="J20" i="17"/>
  <c r="J21" i="17" s="1"/>
  <c r="K20" i="17"/>
  <c r="K21" i="17" s="1"/>
  <c r="L20" i="17"/>
  <c r="L21" i="17" s="1"/>
  <c r="M20" i="17"/>
  <c r="M21" i="17" s="1"/>
  <c r="N20" i="17"/>
  <c r="N21" i="17" s="1"/>
  <c r="G23" i="17"/>
  <c r="O23" i="17"/>
  <c r="O35" i="17" s="1"/>
  <c r="G24" i="17"/>
  <c r="O24" i="17"/>
  <c r="G25" i="17"/>
  <c r="O25" i="17"/>
  <c r="G29" i="17"/>
  <c r="O29" i="17"/>
  <c r="G30" i="17"/>
  <c r="O30" i="17"/>
  <c r="G31" i="17"/>
  <c r="O31" i="17"/>
  <c r="G32" i="17"/>
  <c r="G36" i="17" s="1"/>
  <c r="O32" i="17"/>
  <c r="O36" i="17" s="1"/>
  <c r="B36" i="17"/>
  <c r="B35" i="17" s="1"/>
  <c r="C36" i="17"/>
  <c r="C35" i="17" s="1"/>
  <c r="D36" i="17"/>
  <c r="D35" i="17" s="1"/>
  <c r="E36" i="17"/>
  <c r="E35" i="17" s="1"/>
  <c r="F36" i="17"/>
  <c r="J36" i="17"/>
  <c r="K36" i="17"/>
  <c r="L36" i="17"/>
  <c r="M36" i="17"/>
  <c r="N36" i="17"/>
  <c r="F37" i="17"/>
  <c r="J37" i="17"/>
  <c r="K37" i="17"/>
  <c r="L37" i="17"/>
  <c r="M37" i="17"/>
  <c r="N37" i="17"/>
  <c r="B39" i="17"/>
  <c r="B40" i="17" s="1"/>
  <c r="C39" i="17"/>
  <c r="C40" i="17" s="1"/>
  <c r="D39" i="17"/>
  <c r="D40" i="17" s="1"/>
  <c r="E39" i="17"/>
  <c r="E40" i="17" s="1"/>
  <c r="F39" i="17"/>
  <c r="F40" i="17" s="1"/>
  <c r="J39" i="17"/>
  <c r="J40" i="17" s="1"/>
  <c r="K39" i="17"/>
  <c r="K40" i="17" s="1"/>
  <c r="L39" i="17"/>
  <c r="L40" i="17" s="1"/>
  <c r="M39" i="17"/>
  <c r="M40" i="17" s="1"/>
  <c r="N39" i="17"/>
  <c r="N40" i="17" s="1"/>
  <c r="G42" i="17"/>
  <c r="J42" i="17"/>
  <c r="J57" i="17" s="1"/>
  <c r="K42" i="17"/>
  <c r="K53" i="17" s="1"/>
  <c r="L42" i="17"/>
  <c r="L57" i="17" s="1"/>
  <c r="M42" i="17"/>
  <c r="M57" i="17" s="1"/>
  <c r="N42" i="17"/>
  <c r="N47" i="17" s="1"/>
  <c r="G43" i="17"/>
  <c r="J43" i="17"/>
  <c r="K43" i="17"/>
  <c r="L43" i="17"/>
  <c r="M43" i="17"/>
  <c r="N43" i="17"/>
  <c r="G44" i="17"/>
  <c r="J44" i="17"/>
  <c r="K44" i="17"/>
  <c r="L44" i="17"/>
  <c r="M44" i="17"/>
  <c r="N44" i="17"/>
  <c r="G48" i="17"/>
  <c r="J48" i="17"/>
  <c r="K48" i="17"/>
  <c r="L48" i="17"/>
  <c r="M48" i="17"/>
  <c r="N48" i="17"/>
  <c r="G49" i="17"/>
  <c r="J49" i="17"/>
  <c r="K49" i="17"/>
  <c r="L49" i="17"/>
  <c r="M49" i="17"/>
  <c r="N49" i="17"/>
  <c r="G50" i="17"/>
  <c r="J50" i="17"/>
  <c r="K50" i="17"/>
  <c r="L50" i="17"/>
  <c r="M50" i="17"/>
  <c r="N50" i="17"/>
  <c r="G51" i="17"/>
  <c r="G55" i="17" s="1"/>
  <c r="J51" i="17"/>
  <c r="J55" i="17" s="1"/>
  <c r="K51" i="17"/>
  <c r="L51" i="17"/>
  <c r="L55" i="17" s="1"/>
  <c r="M51" i="17"/>
  <c r="M55" i="17" s="1"/>
  <c r="N51" i="17"/>
  <c r="N55" i="17" s="1"/>
  <c r="B55" i="17"/>
  <c r="B54" i="17" s="1"/>
  <c r="C55" i="17"/>
  <c r="C54" i="17" s="1"/>
  <c r="D55" i="17"/>
  <c r="D54" i="17" s="1"/>
  <c r="E55" i="17"/>
  <c r="E56" i="17" s="1"/>
  <c r="F55" i="17"/>
  <c r="F56" i="17"/>
  <c r="B58" i="17"/>
  <c r="B59" i="17" s="1"/>
  <c r="C58" i="17"/>
  <c r="C59" i="17" s="1"/>
  <c r="D58" i="17"/>
  <c r="D59" i="17" s="1"/>
  <c r="E58" i="17"/>
  <c r="E59" i="17" s="1"/>
  <c r="F58" i="17"/>
  <c r="F59" i="17" s="1"/>
  <c r="G4" i="16"/>
  <c r="G19" i="16" s="1"/>
  <c r="O4" i="16"/>
  <c r="G5" i="16"/>
  <c r="O5" i="16"/>
  <c r="G6" i="16"/>
  <c r="O6" i="16"/>
  <c r="B7" i="16"/>
  <c r="C7" i="16"/>
  <c r="D7" i="16"/>
  <c r="E7" i="16"/>
  <c r="F7" i="16"/>
  <c r="B8" i="16"/>
  <c r="C8" i="16"/>
  <c r="D8" i="16"/>
  <c r="E8" i="16"/>
  <c r="F8" i="16"/>
  <c r="B9" i="16"/>
  <c r="C9" i="16"/>
  <c r="D9" i="16"/>
  <c r="E9" i="16"/>
  <c r="F9" i="16"/>
  <c r="G10" i="16"/>
  <c r="O10" i="16"/>
  <c r="G11" i="16"/>
  <c r="O11" i="16"/>
  <c r="G12" i="16"/>
  <c r="O12" i="16"/>
  <c r="G13" i="16"/>
  <c r="G17" i="16" s="1"/>
  <c r="O13" i="16"/>
  <c r="O17" i="16" s="1"/>
  <c r="F16" i="16"/>
  <c r="B17" i="16"/>
  <c r="B16" i="16" s="1"/>
  <c r="C17" i="16"/>
  <c r="C18" i="16" s="1"/>
  <c r="D17" i="16"/>
  <c r="D16" i="16" s="1"/>
  <c r="E17" i="16"/>
  <c r="E16" i="16" s="1"/>
  <c r="F17" i="16"/>
  <c r="J17" i="16"/>
  <c r="K17" i="16"/>
  <c r="K16" i="16" s="1"/>
  <c r="L17" i="16"/>
  <c r="L16" i="16" s="1"/>
  <c r="M17" i="16"/>
  <c r="M18" i="16" s="1"/>
  <c r="N17" i="16"/>
  <c r="F18" i="16"/>
  <c r="N18" i="16"/>
  <c r="B20" i="16"/>
  <c r="B21" i="16" s="1"/>
  <c r="C20" i="16"/>
  <c r="C21" i="16" s="1"/>
  <c r="D20" i="16"/>
  <c r="D21" i="16" s="1"/>
  <c r="E20" i="16"/>
  <c r="E21" i="16" s="1"/>
  <c r="F20" i="16"/>
  <c r="F21" i="16" s="1"/>
  <c r="J20" i="16"/>
  <c r="J21" i="16" s="1"/>
  <c r="K20" i="16"/>
  <c r="L20" i="16"/>
  <c r="L21" i="16" s="1"/>
  <c r="M20" i="16"/>
  <c r="M21" i="16" s="1"/>
  <c r="N20" i="16"/>
  <c r="N21" i="16" s="1"/>
  <c r="K21" i="16"/>
  <c r="G23" i="16"/>
  <c r="O23" i="16"/>
  <c r="O35" i="16" s="1"/>
  <c r="G24" i="16"/>
  <c r="O24" i="16"/>
  <c r="G25" i="16"/>
  <c r="O25" i="16"/>
  <c r="G29" i="16"/>
  <c r="O29" i="16"/>
  <c r="G30" i="16"/>
  <c r="O30" i="16"/>
  <c r="G31" i="16"/>
  <c r="O31" i="16"/>
  <c r="G32" i="16"/>
  <c r="G36" i="16" s="1"/>
  <c r="O32" i="16"/>
  <c r="O36" i="16" s="1"/>
  <c r="B36" i="16"/>
  <c r="B35" i="16" s="1"/>
  <c r="C36" i="16"/>
  <c r="C35" i="16" s="1"/>
  <c r="D36" i="16"/>
  <c r="D35" i="16" s="1"/>
  <c r="E36" i="16"/>
  <c r="E35" i="16" s="1"/>
  <c r="F36" i="16"/>
  <c r="J36" i="16"/>
  <c r="K36" i="16"/>
  <c r="L36" i="16"/>
  <c r="M36" i="16"/>
  <c r="N36" i="16"/>
  <c r="F37" i="16"/>
  <c r="J37" i="16"/>
  <c r="K37" i="16"/>
  <c r="L37" i="16"/>
  <c r="M37" i="16"/>
  <c r="N37" i="16"/>
  <c r="B39" i="16"/>
  <c r="B40" i="16" s="1"/>
  <c r="C39" i="16"/>
  <c r="C40" i="16" s="1"/>
  <c r="D39" i="16"/>
  <c r="D40" i="16" s="1"/>
  <c r="E39" i="16"/>
  <c r="E40" i="16" s="1"/>
  <c r="F39" i="16"/>
  <c r="F40" i="16" s="1"/>
  <c r="J39" i="16"/>
  <c r="J40" i="16" s="1"/>
  <c r="K39" i="16"/>
  <c r="K40" i="16" s="1"/>
  <c r="L39" i="16"/>
  <c r="L40" i="16" s="1"/>
  <c r="M39" i="16"/>
  <c r="M40" i="16" s="1"/>
  <c r="N39" i="16"/>
  <c r="N40" i="16" s="1"/>
  <c r="G42" i="16"/>
  <c r="J42" i="16"/>
  <c r="J57" i="16" s="1"/>
  <c r="K42" i="16"/>
  <c r="K57" i="16" s="1"/>
  <c r="L42" i="16"/>
  <c r="L57" i="16" s="1"/>
  <c r="M42" i="16"/>
  <c r="M57" i="16" s="1"/>
  <c r="N42" i="16"/>
  <c r="N46" i="16" s="1"/>
  <c r="G43" i="16"/>
  <c r="J43" i="16"/>
  <c r="K43" i="16"/>
  <c r="K53" i="16" s="1"/>
  <c r="L43" i="16"/>
  <c r="M43" i="16"/>
  <c r="N43" i="16"/>
  <c r="G44" i="16"/>
  <c r="J44" i="16"/>
  <c r="K44" i="16"/>
  <c r="L44" i="16"/>
  <c r="M44" i="16"/>
  <c r="N44" i="16"/>
  <c r="O69" i="15" s="1"/>
  <c r="G48" i="16"/>
  <c r="J48" i="16"/>
  <c r="K48" i="16"/>
  <c r="L48" i="16"/>
  <c r="M48" i="16"/>
  <c r="N48" i="16"/>
  <c r="G49" i="16"/>
  <c r="J49" i="16"/>
  <c r="K49" i="16"/>
  <c r="L49" i="16"/>
  <c r="M49" i="16"/>
  <c r="N49" i="16"/>
  <c r="O74" i="15" s="1"/>
  <c r="G50" i="16"/>
  <c r="J50" i="16"/>
  <c r="K50" i="16"/>
  <c r="L50" i="16"/>
  <c r="M50" i="16"/>
  <c r="N50" i="16"/>
  <c r="G51" i="16"/>
  <c r="G55" i="16" s="1"/>
  <c r="J51" i="16"/>
  <c r="K51" i="16"/>
  <c r="K55" i="16" s="1"/>
  <c r="L51" i="16"/>
  <c r="M76" i="15" s="1"/>
  <c r="M51" i="16"/>
  <c r="M55" i="16" s="1"/>
  <c r="N51" i="16"/>
  <c r="O76" i="15" s="1"/>
  <c r="O79" i="15" s="1"/>
  <c r="B55" i="16"/>
  <c r="B54" i="16" s="1"/>
  <c r="C55" i="16"/>
  <c r="C54" i="16" s="1"/>
  <c r="D55" i="16"/>
  <c r="D56" i="16" s="1"/>
  <c r="E55" i="16"/>
  <c r="E56" i="16" s="1"/>
  <c r="F55" i="16"/>
  <c r="F56" i="16"/>
  <c r="B58" i="16"/>
  <c r="B59" i="16" s="1"/>
  <c r="C58" i="16"/>
  <c r="C59" i="16" s="1"/>
  <c r="D58" i="16"/>
  <c r="D59" i="16" s="1"/>
  <c r="E58" i="16"/>
  <c r="E59" i="16" s="1"/>
  <c r="F58" i="16"/>
  <c r="F59" i="16" s="1"/>
  <c r="C33" i="15"/>
  <c r="D33" i="15"/>
  <c r="E33" i="15"/>
  <c r="F33" i="15"/>
  <c r="G33" i="15"/>
  <c r="G37" i="15" s="1"/>
  <c r="K33" i="15"/>
  <c r="L33" i="15"/>
  <c r="M33" i="15"/>
  <c r="N33" i="15"/>
  <c r="O33" i="15"/>
  <c r="O36" i="15" s="1"/>
  <c r="C34" i="15"/>
  <c r="D34" i="15"/>
  <c r="E34" i="15"/>
  <c r="F34" i="15"/>
  <c r="G34" i="15"/>
  <c r="K34" i="15"/>
  <c r="L34" i="15"/>
  <c r="M34" i="15"/>
  <c r="N34" i="15"/>
  <c r="O34" i="15"/>
  <c r="C35" i="15"/>
  <c r="D35" i="15"/>
  <c r="E35" i="15"/>
  <c r="F35" i="15"/>
  <c r="G35" i="15"/>
  <c r="K35" i="15"/>
  <c r="L35" i="15"/>
  <c r="M35" i="15"/>
  <c r="N35" i="15"/>
  <c r="O35" i="15"/>
  <c r="C39" i="15"/>
  <c r="D39" i="15"/>
  <c r="E39" i="15"/>
  <c r="F39" i="15"/>
  <c r="G39" i="15"/>
  <c r="K39" i="15"/>
  <c r="L39" i="15"/>
  <c r="M39" i="15"/>
  <c r="N39" i="15"/>
  <c r="O39" i="15"/>
  <c r="C40" i="15"/>
  <c r="D40" i="15"/>
  <c r="E40" i="15"/>
  <c r="F40" i="15"/>
  <c r="G40" i="15"/>
  <c r="K40" i="15"/>
  <c r="L40" i="15"/>
  <c r="M40" i="15"/>
  <c r="N40" i="15"/>
  <c r="O40" i="15"/>
  <c r="C41" i="15"/>
  <c r="D41" i="15"/>
  <c r="E41" i="15"/>
  <c r="F41" i="15"/>
  <c r="G41" i="15"/>
  <c r="K41" i="15"/>
  <c r="L41" i="15"/>
  <c r="M41" i="15"/>
  <c r="N41" i="15"/>
  <c r="O41" i="15"/>
  <c r="C42" i="15"/>
  <c r="D42" i="15"/>
  <c r="E42" i="15"/>
  <c r="F42" i="15"/>
  <c r="G42" i="15"/>
  <c r="G45" i="15" s="1"/>
  <c r="K42" i="15"/>
  <c r="L42" i="15"/>
  <c r="M42" i="15"/>
  <c r="N42" i="15"/>
  <c r="O42" i="15"/>
  <c r="O45" i="15" s="1"/>
  <c r="C43" i="15"/>
  <c r="D43" i="15"/>
  <c r="E43" i="15"/>
  <c r="F43" i="15"/>
  <c r="G43" i="15"/>
  <c r="H43" i="15"/>
  <c r="K43" i="15"/>
  <c r="L43" i="15"/>
  <c r="M43" i="15"/>
  <c r="N43" i="15"/>
  <c r="O43" i="15"/>
  <c r="P43" i="15"/>
  <c r="C50" i="15"/>
  <c r="D50" i="15"/>
  <c r="E50" i="15"/>
  <c r="F50" i="15"/>
  <c r="G50" i="15"/>
  <c r="G54" i="15" s="1"/>
  <c r="K50" i="15"/>
  <c r="L50" i="15"/>
  <c r="M50" i="15"/>
  <c r="N50" i="15"/>
  <c r="O50" i="15"/>
  <c r="O53" i="15" s="1"/>
  <c r="C51" i="15"/>
  <c r="D51" i="15"/>
  <c r="E51" i="15"/>
  <c r="F51" i="15"/>
  <c r="G51" i="15"/>
  <c r="K51" i="15"/>
  <c r="L51" i="15"/>
  <c r="M51" i="15"/>
  <c r="N51" i="15"/>
  <c r="O51" i="15"/>
  <c r="C52" i="15"/>
  <c r="D52" i="15"/>
  <c r="E52" i="15"/>
  <c r="F52" i="15"/>
  <c r="G52" i="15"/>
  <c r="K52" i="15"/>
  <c r="L52" i="15"/>
  <c r="M52" i="15"/>
  <c r="N52" i="15"/>
  <c r="O52" i="15"/>
  <c r="C56" i="15"/>
  <c r="D56" i="15"/>
  <c r="E56" i="15"/>
  <c r="F56" i="15"/>
  <c r="G56" i="15"/>
  <c r="K56" i="15"/>
  <c r="L56" i="15"/>
  <c r="M56" i="15"/>
  <c r="N56" i="15"/>
  <c r="O56" i="15"/>
  <c r="C57" i="15"/>
  <c r="D57" i="15"/>
  <c r="E57" i="15"/>
  <c r="F57" i="15"/>
  <c r="G57" i="15"/>
  <c r="K57" i="15"/>
  <c r="L57" i="15"/>
  <c r="M57" i="15"/>
  <c r="N57" i="15"/>
  <c r="O57" i="15"/>
  <c r="C58" i="15"/>
  <c r="D58" i="15"/>
  <c r="E58" i="15"/>
  <c r="F58" i="15"/>
  <c r="G58" i="15"/>
  <c r="K58" i="15"/>
  <c r="L58" i="15"/>
  <c r="M58" i="15"/>
  <c r="N58" i="15"/>
  <c r="O58" i="15"/>
  <c r="C59" i="15"/>
  <c r="D59" i="15"/>
  <c r="E59" i="15"/>
  <c r="F59" i="15"/>
  <c r="G59" i="15"/>
  <c r="G62" i="15" s="1"/>
  <c r="K59" i="15"/>
  <c r="L59" i="15"/>
  <c r="M59" i="15"/>
  <c r="N59" i="15"/>
  <c r="O59" i="15"/>
  <c r="O62" i="15" s="1"/>
  <c r="C60" i="15"/>
  <c r="D60" i="15"/>
  <c r="E60" i="15"/>
  <c r="F60" i="15"/>
  <c r="G60" i="15"/>
  <c r="H60" i="15"/>
  <c r="K60" i="15"/>
  <c r="L60" i="15"/>
  <c r="M60" i="15"/>
  <c r="N60" i="15"/>
  <c r="O60" i="15"/>
  <c r="P60" i="15"/>
  <c r="C67" i="15"/>
  <c r="C70" i="15" s="1"/>
  <c r="D67" i="15"/>
  <c r="D71" i="15" s="1"/>
  <c r="E67" i="15"/>
  <c r="E71" i="15" s="1"/>
  <c r="F67" i="15"/>
  <c r="F72" i="15" s="1"/>
  <c r="G67" i="15"/>
  <c r="G80" i="15" s="1"/>
  <c r="C68" i="15"/>
  <c r="C73" i="15" s="1"/>
  <c r="D68" i="15"/>
  <c r="D73" i="15" s="1"/>
  <c r="E68" i="15"/>
  <c r="E73" i="15" s="1"/>
  <c r="F68" i="15"/>
  <c r="F73" i="15" s="1"/>
  <c r="G68" i="15"/>
  <c r="G73" i="15" s="1"/>
  <c r="C69" i="15"/>
  <c r="D69" i="15"/>
  <c r="E69" i="15"/>
  <c r="F69" i="15"/>
  <c r="G69" i="15"/>
  <c r="C74" i="15"/>
  <c r="D74" i="15"/>
  <c r="E74" i="15"/>
  <c r="F74" i="15"/>
  <c r="G74" i="15"/>
  <c r="C75" i="15"/>
  <c r="D75" i="15"/>
  <c r="E75" i="15"/>
  <c r="F75" i="15"/>
  <c r="G75" i="15"/>
  <c r="C76" i="15"/>
  <c r="D76" i="15"/>
  <c r="D79" i="15" s="1"/>
  <c r="E76" i="15"/>
  <c r="E79" i="15" s="1"/>
  <c r="F76" i="15"/>
  <c r="F79" i="15" s="1"/>
  <c r="G76" i="15"/>
  <c r="G79" i="15" s="1"/>
  <c r="C77" i="15"/>
  <c r="D77" i="15"/>
  <c r="E77" i="15"/>
  <c r="F77" i="15"/>
  <c r="G77" i="15"/>
  <c r="H77" i="15"/>
  <c r="K77" i="15"/>
  <c r="L77" i="15"/>
  <c r="M77" i="15"/>
  <c r="N77" i="15"/>
  <c r="O77" i="15"/>
  <c r="P77" i="15"/>
  <c r="D78" i="15"/>
  <c r="K19" i="7"/>
  <c r="AB27" i="12" s="1"/>
  <c r="K18" i="7"/>
  <c r="AB26" i="12" s="1"/>
  <c r="K17" i="7"/>
  <c r="AB25" i="12" s="1"/>
  <c r="K20" i="7"/>
  <c r="AB28" i="12" s="1"/>
  <c r="AA2" i="12"/>
  <c r="AA8" i="12"/>
  <c r="AA3" i="12"/>
  <c r="AA4" i="12"/>
  <c r="AA5" i="12"/>
  <c r="AA6" i="12"/>
  <c r="AA19" i="12"/>
  <c r="AA20" i="12"/>
  <c r="AA17" i="12"/>
  <c r="AA21" i="12"/>
  <c r="AA31" i="12"/>
  <c r="AA22" i="12"/>
  <c r="AA24" i="12"/>
  <c r="AA25" i="12"/>
  <c r="AA26" i="12"/>
  <c r="AA27" i="12"/>
  <c r="AA28" i="12"/>
  <c r="AA29" i="12"/>
  <c r="AA38" i="12"/>
  <c r="C63" i="13"/>
  <c r="D63" i="13"/>
  <c r="E63" i="13"/>
  <c r="F63" i="13"/>
  <c r="G63" i="13"/>
  <c r="H63" i="13"/>
  <c r="I63" i="13"/>
  <c r="J63" i="13"/>
  <c r="K63" i="13"/>
  <c r="L63" i="13"/>
  <c r="M63" i="13"/>
  <c r="B63" i="13"/>
  <c r="C62" i="13"/>
  <c r="C66" i="13" s="1"/>
  <c r="D62" i="13"/>
  <c r="E62" i="13"/>
  <c r="F62" i="13"/>
  <c r="G62" i="13"/>
  <c r="H62" i="13"/>
  <c r="I62" i="13"/>
  <c r="J62" i="13"/>
  <c r="K62" i="13"/>
  <c r="L62" i="13"/>
  <c r="M62" i="13"/>
  <c r="B62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M54" i="13"/>
  <c r="M59" i="13" s="1"/>
  <c r="L54" i="13"/>
  <c r="K54" i="13"/>
  <c r="J54" i="13"/>
  <c r="I54" i="13"/>
  <c r="H54" i="13"/>
  <c r="G54" i="13"/>
  <c r="F54" i="13"/>
  <c r="E54" i="13"/>
  <c r="D54" i="13"/>
  <c r="C54" i="13"/>
  <c r="B54" i="13"/>
  <c r="N50" i="13"/>
  <c r="N49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M41" i="13"/>
  <c r="L41" i="13"/>
  <c r="K41" i="13"/>
  <c r="J41" i="13"/>
  <c r="J51" i="13" s="1"/>
  <c r="I41" i="13"/>
  <c r="H41" i="13"/>
  <c r="G41" i="13"/>
  <c r="F41" i="13"/>
  <c r="F51" i="13" s="1"/>
  <c r="E41" i="13"/>
  <c r="E51" i="13" s="1"/>
  <c r="D41" i="13"/>
  <c r="C41" i="13"/>
  <c r="B41" i="13"/>
  <c r="N37" i="13"/>
  <c r="N36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11" i="13"/>
  <c r="M19" i="13" s="1"/>
  <c r="L11" i="13"/>
  <c r="L19" i="13" s="1"/>
  <c r="K11" i="13"/>
  <c r="K19" i="13" s="1"/>
  <c r="J11" i="13"/>
  <c r="J19" i="13" s="1"/>
  <c r="I11" i="13"/>
  <c r="I19" i="13" s="1"/>
  <c r="H11" i="13"/>
  <c r="H19" i="13" s="1"/>
  <c r="G11" i="13"/>
  <c r="G19" i="13" s="1"/>
  <c r="F11" i="13"/>
  <c r="F19" i="13" s="1"/>
  <c r="E11" i="13"/>
  <c r="E19" i="13" s="1"/>
  <c r="D11" i="13"/>
  <c r="C11" i="13"/>
  <c r="C19" i="13" s="1"/>
  <c r="B11" i="13"/>
  <c r="B19" i="13" s="1"/>
  <c r="N7" i="13"/>
  <c r="N6" i="13"/>
  <c r="M5" i="13"/>
  <c r="L5" i="13"/>
  <c r="K5" i="13"/>
  <c r="J5" i="13"/>
  <c r="I5" i="13"/>
  <c r="H5" i="13"/>
  <c r="G5" i="13"/>
  <c r="F5" i="13"/>
  <c r="E5" i="13"/>
  <c r="D5" i="13"/>
  <c r="C5" i="13"/>
  <c r="B5" i="13"/>
  <c r="M4" i="13"/>
  <c r="L4" i="13"/>
  <c r="K4" i="13"/>
  <c r="J4" i="13"/>
  <c r="I4" i="13"/>
  <c r="H4" i="13"/>
  <c r="G4" i="13"/>
  <c r="G8" i="13" s="1"/>
  <c r="F4" i="13"/>
  <c r="E4" i="13"/>
  <c r="E8" i="13" s="1"/>
  <c r="D4" i="13"/>
  <c r="C4" i="13"/>
  <c r="B4" i="13"/>
  <c r="N3" i="9"/>
  <c r="M14" i="7"/>
  <c r="AA32" i="12" s="1"/>
  <c r="M15" i="7"/>
  <c r="N15" i="7" s="1"/>
  <c r="AB33" i="12" s="1"/>
  <c r="M16" i="7"/>
  <c r="N16" i="7" s="1"/>
  <c r="AB34" i="12" s="1"/>
  <c r="M17" i="7"/>
  <c r="N17" i="7" s="1"/>
  <c r="AB35" i="12" s="1"/>
  <c r="M18" i="7"/>
  <c r="AA36" i="12" s="1"/>
  <c r="M19" i="7"/>
  <c r="AA37" i="12" s="1"/>
  <c r="M4" i="7"/>
  <c r="N4" i="7" s="1"/>
  <c r="AB10" i="12" s="1"/>
  <c r="M5" i="7"/>
  <c r="N5" i="7" s="1"/>
  <c r="AB11" i="12" s="1"/>
  <c r="M6" i="7"/>
  <c r="N6" i="7" s="1"/>
  <c r="AB12" i="12" s="1"/>
  <c r="M7" i="7"/>
  <c r="N7" i="7" s="1"/>
  <c r="AB13" i="12" s="1"/>
  <c r="M8" i="7"/>
  <c r="N8" i="7" s="1"/>
  <c r="AB14" i="12" s="1"/>
  <c r="M9" i="7"/>
  <c r="N9" i="7" s="1"/>
  <c r="AB15" i="12" s="1"/>
  <c r="M10" i="7"/>
  <c r="N10" i="7" s="1"/>
  <c r="AB16" i="12" s="1"/>
  <c r="M3" i="7"/>
  <c r="N3" i="7" s="1"/>
  <c r="AB9" i="12" s="1"/>
  <c r="K13" i="7"/>
  <c r="K12" i="7"/>
  <c r="AB21" i="12" s="1"/>
  <c r="K11" i="7"/>
  <c r="AB20" i="12" s="1"/>
  <c r="B65" i="11"/>
  <c r="B64" i="11"/>
  <c r="C63" i="11"/>
  <c r="E63" i="11"/>
  <c r="F63" i="11"/>
  <c r="G63" i="11"/>
  <c r="H63" i="11"/>
  <c r="I63" i="11"/>
  <c r="J63" i="11"/>
  <c r="K63" i="11"/>
  <c r="L63" i="11"/>
  <c r="M63" i="11"/>
  <c r="B63" i="11"/>
  <c r="C62" i="11"/>
  <c r="D62" i="11"/>
  <c r="E62" i="11"/>
  <c r="F62" i="11"/>
  <c r="G62" i="11"/>
  <c r="H62" i="11"/>
  <c r="I62" i="11"/>
  <c r="J62" i="11"/>
  <c r="K62" i="11"/>
  <c r="L62" i="11"/>
  <c r="M62" i="11"/>
  <c r="B62" i="11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C64" i="11"/>
  <c r="D64" i="11"/>
  <c r="E64" i="11"/>
  <c r="F64" i="11"/>
  <c r="G64" i="11"/>
  <c r="H64" i="11"/>
  <c r="I64" i="11"/>
  <c r="J64" i="11"/>
  <c r="K64" i="11"/>
  <c r="L64" i="11"/>
  <c r="M64" i="11"/>
  <c r="C65" i="11"/>
  <c r="D65" i="11"/>
  <c r="E65" i="11"/>
  <c r="F65" i="11"/>
  <c r="G65" i="11"/>
  <c r="H65" i="11"/>
  <c r="I65" i="11"/>
  <c r="J65" i="11"/>
  <c r="K65" i="11"/>
  <c r="L65" i="11"/>
  <c r="M65" i="11"/>
  <c r="D21" i="5"/>
  <c r="E21" i="5"/>
  <c r="F21" i="5"/>
  <c r="G21" i="5"/>
  <c r="H21" i="5"/>
  <c r="I21" i="5"/>
  <c r="J21" i="5"/>
  <c r="K21" i="5"/>
  <c r="L21" i="5"/>
  <c r="M21" i="5"/>
  <c r="N21" i="5"/>
  <c r="C21" i="5"/>
  <c r="A96" i="11"/>
  <c r="G105" i="11" s="1"/>
  <c r="A81" i="11"/>
  <c r="B90" i="11" s="1"/>
  <c r="K77" i="11"/>
  <c r="J71" i="11"/>
  <c r="K72" i="11"/>
  <c r="L73" i="11"/>
  <c r="I74" i="11"/>
  <c r="I75" i="11"/>
  <c r="J76" i="11"/>
  <c r="I70" i="11"/>
  <c r="B4" i="11"/>
  <c r="C4" i="11"/>
  <c r="D4" i="11"/>
  <c r="E4" i="11"/>
  <c r="F4" i="11"/>
  <c r="G4" i="11"/>
  <c r="H4" i="11"/>
  <c r="I4" i="11"/>
  <c r="J4" i="11"/>
  <c r="K4" i="11"/>
  <c r="L4" i="11"/>
  <c r="M4" i="11"/>
  <c r="B5" i="11"/>
  <c r="C5" i="11"/>
  <c r="D5" i="11"/>
  <c r="E5" i="11"/>
  <c r="F5" i="11"/>
  <c r="G5" i="11"/>
  <c r="H5" i="11"/>
  <c r="I5" i="11"/>
  <c r="J5" i="11"/>
  <c r="K5" i="11"/>
  <c r="L5" i="11"/>
  <c r="M5" i="11"/>
  <c r="N6" i="11"/>
  <c r="N7" i="11"/>
  <c r="B11" i="11"/>
  <c r="B19" i="11" s="1"/>
  <c r="C11" i="11"/>
  <c r="C19" i="11" s="1"/>
  <c r="D11" i="11"/>
  <c r="D19" i="11" s="1"/>
  <c r="E11" i="11"/>
  <c r="E19" i="11" s="1"/>
  <c r="F11" i="11"/>
  <c r="G11" i="11"/>
  <c r="H11" i="11"/>
  <c r="H19" i="11" s="1"/>
  <c r="I11" i="11"/>
  <c r="I19" i="11" s="1"/>
  <c r="J11" i="11"/>
  <c r="J19" i="11" s="1"/>
  <c r="K11" i="11"/>
  <c r="K19" i="11" s="1"/>
  <c r="L11" i="11"/>
  <c r="L19" i="11" s="1"/>
  <c r="M11" i="11"/>
  <c r="M19" i="11" s="1"/>
  <c r="B12" i="11"/>
  <c r="C12" i="11"/>
  <c r="D12" i="11"/>
  <c r="E12" i="11"/>
  <c r="F12" i="11"/>
  <c r="G12" i="11"/>
  <c r="H12" i="11"/>
  <c r="I12" i="11"/>
  <c r="J12" i="11"/>
  <c r="K12" i="11"/>
  <c r="L12" i="11"/>
  <c r="M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36" i="11"/>
  <c r="N37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B48" i="11"/>
  <c r="C48" i="11"/>
  <c r="D48" i="11"/>
  <c r="E48" i="11"/>
  <c r="F48" i="11"/>
  <c r="G48" i="11"/>
  <c r="H48" i="11"/>
  <c r="I48" i="11"/>
  <c r="J48" i="11"/>
  <c r="K48" i="11"/>
  <c r="L48" i="11"/>
  <c r="M48" i="11"/>
  <c r="N49" i="11"/>
  <c r="N50" i="11"/>
  <c r="B54" i="11"/>
  <c r="C54" i="11"/>
  <c r="D54" i="11"/>
  <c r="E54" i="11"/>
  <c r="F54" i="11"/>
  <c r="G54" i="11"/>
  <c r="H54" i="11"/>
  <c r="I54" i="11"/>
  <c r="J54" i="11"/>
  <c r="K54" i="11"/>
  <c r="L54" i="11"/>
  <c r="M54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6" i="9"/>
  <c r="N5" i="9"/>
  <c r="N4" i="9"/>
  <c r="N2" i="9"/>
  <c r="D32" i="5"/>
  <c r="C103" i="11" s="1"/>
  <c r="E32" i="5"/>
  <c r="D103" i="11" s="1"/>
  <c r="F32" i="5"/>
  <c r="E103" i="11" s="1"/>
  <c r="G32" i="5"/>
  <c r="H32" i="5"/>
  <c r="G103" i="11" s="1"/>
  <c r="I32" i="5"/>
  <c r="H103" i="11" s="1"/>
  <c r="J32" i="5"/>
  <c r="I103" i="11" s="1"/>
  <c r="K32" i="5"/>
  <c r="J103" i="11" s="1"/>
  <c r="L32" i="5"/>
  <c r="K103" i="11" s="1"/>
  <c r="M32" i="5"/>
  <c r="L103" i="11" s="1"/>
  <c r="N32" i="5"/>
  <c r="M103" i="11" s="1"/>
  <c r="C32" i="5"/>
  <c r="B103" i="11" s="1"/>
  <c r="D31" i="5"/>
  <c r="C88" i="11" s="1"/>
  <c r="E31" i="5"/>
  <c r="D88" i="11" s="1"/>
  <c r="F31" i="5"/>
  <c r="E88" i="11" s="1"/>
  <c r="G31" i="5"/>
  <c r="H31" i="5"/>
  <c r="G88" i="11" s="1"/>
  <c r="I31" i="5"/>
  <c r="H88" i="11" s="1"/>
  <c r="J31" i="5"/>
  <c r="I88" i="11" s="1"/>
  <c r="K31" i="5"/>
  <c r="J88" i="11" s="1"/>
  <c r="L31" i="5"/>
  <c r="K88" i="11" s="1"/>
  <c r="M31" i="5"/>
  <c r="L88" i="11" s="1"/>
  <c r="N31" i="5"/>
  <c r="M88" i="11" s="1"/>
  <c r="C31" i="5"/>
  <c r="B88" i="11" s="1"/>
  <c r="D4" i="5"/>
  <c r="E4" i="5"/>
  <c r="F4" i="5"/>
  <c r="G4" i="5"/>
  <c r="H4" i="5"/>
  <c r="I4" i="5"/>
  <c r="J4" i="5"/>
  <c r="K4" i="5"/>
  <c r="L4" i="5"/>
  <c r="M4" i="5"/>
  <c r="N4" i="5"/>
  <c r="D5" i="5"/>
  <c r="E5" i="5"/>
  <c r="F5" i="5"/>
  <c r="G5" i="5"/>
  <c r="H5" i="5"/>
  <c r="I5" i="5"/>
  <c r="J5" i="5"/>
  <c r="K5" i="5"/>
  <c r="L5" i="5"/>
  <c r="M5" i="5"/>
  <c r="N5" i="5"/>
  <c r="D6" i="5"/>
  <c r="E6" i="5"/>
  <c r="F6" i="5"/>
  <c r="G6" i="5"/>
  <c r="H6" i="5"/>
  <c r="I6" i="5"/>
  <c r="J6" i="5"/>
  <c r="K6" i="5"/>
  <c r="L6" i="5"/>
  <c r="M6" i="5"/>
  <c r="N6" i="5"/>
  <c r="D7" i="5"/>
  <c r="E7" i="5"/>
  <c r="F7" i="5"/>
  <c r="G7" i="5"/>
  <c r="H7" i="5"/>
  <c r="I7" i="5"/>
  <c r="J7" i="5"/>
  <c r="K7" i="5"/>
  <c r="L7" i="5"/>
  <c r="M7" i="5"/>
  <c r="N7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C10" i="5"/>
  <c r="C9" i="5"/>
  <c r="C8" i="5"/>
  <c r="C7" i="5"/>
  <c r="C6" i="5"/>
  <c r="C5" i="5"/>
  <c r="C4" i="5"/>
  <c r="D3" i="5"/>
  <c r="E3" i="5"/>
  <c r="F3" i="5"/>
  <c r="G3" i="5"/>
  <c r="H3" i="5"/>
  <c r="I3" i="5"/>
  <c r="J3" i="5"/>
  <c r="K3" i="5"/>
  <c r="L3" i="5"/>
  <c r="M3" i="5"/>
  <c r="N3" i="5"/>
  <c r="C3" i="5"/>
  <c r="O11" i="5"/>
  <c r="O12" i="5"/>
  <c r="K7" i="7"/>
  <c r="K6" i="7"/>
  <c r="K5" i="7"/>
  <c r="AB5" i="12" s="1"/>
  <c r="K4" i="7"/>
  <c r="AB4" i="12" s="1"/>
  <c r="K3" i="7"/>
  <c r="AB3" i="12" s="1"/>
  <c r="C71" i="15" l="1"/>
  <c r="L16" i="17"/>
  <c r="AC50" i="17"/>
  <c r="K57" i="17"/>
  <c r="AA57" i="16"/>
  <c r="U7" i="16"/>
  <c r="AC51" i="17"/>
  <c r="AC55" i="17" s="1"/>
  <c r="E54" i="17"/>
  <c r="AB57" i="16"/>
  <c r="L54" i="17"/>
  <c r="O39" i="17"/>
  <c r="O40" i="17" s="1"/>
  <c r="U16" i="17"/>
  <c r="N62" i="15"/>
  <c r="L53" i="17"/>
  <c r="J53" i="17"/>
  <c r="U15" i="16"/>
  <c r="W5" i="16"/>
  <c r="W16" i="16" s="1"/>
  <c r="U8" i="16"/>
  <c r="K62" i="15"/>
  <c r="F45" i="15"/>
  <c r="W34" i="17"/>
  <c r="F62" i="15"/>
  <c r="O34" i="17"/>
  <c r="G15" i="16"/>
  <c r="H66" i="13"/>
  <c r="J59" i="13"/>
  <c r="I51" i="13"/>
  <c r="J35" i="13"/>
  <c r="J51" i="11"/>
  <c r="D8" i="13"/>
  <c r="M51" i="13"/>
  <c r="G66" i="13"/>
  <c r="I66" i="13"/>
  <c r="O34" i="16"/>
  <c r="U55" i="17"/>
  <c r="U20" i="17"/>
  <c r="U21" i="17" s="1"/>
  <c r="N53" i="17"/>
  <c r="K16" i="17"/>
  <c r="D54" i="16"/>
  <c r="J53" i="16"/>
  <c r="J54" i="17"/>
  <c r="AE34" i="16"/>
  <c r="AE15" i="16"/>
  <c r="D70" i="15"/>
  <c r="W31" i="17"/>
  <c r="L53" i="16"/>
  <c r="W54" i="17"/>
  <c r="W54" i="16"/>
  <c r="S18" i="17"/>
  <c r="N53" i="16"/>
  <c r="N54" i="17"/>
  <c r="K45" i="16"/>
  <c r="U20" i="16"/>
  <c r="U21" i="16" s="1"/>
  <c r="U18" i="17"/>
  <c r="M16" i="16"/>
  <c r="W35" i="16"/>
  <c r="W35" i="17"/>
  <c r="AD53" i="16"/>
  <c r="N45" i="15"/>
  <c r="K76" i="15"/>
  <c r="K74" i="15"/>
  <c r="K69" i="15"/>
  <c r="E18" i="17"/>
  <c r="W29" i="16"/>
  <c r="W39" i="16" s="1"/>
  <c r="W40" i="16" s="1"/>
  <c r="K54" i="16"/>
  <c r="AD54" i="16"/>
  <c r="AD53" i="17"/>
  <c r="N54" i="16"/>
  <c r="AD54" i="17"/>
  <c r="AE35" i="16"/>
  <c r="AE35" i="17"/>
  <c r="AE16" i="16"/>
  <c r="AE16" i="17"/>
  <c r="D80" i="15"/>
  <c r="T16" i="17"/>
  <c r="AC56" i="17"/>
  <c r="W15" i="16"/>
  <c r="W9" i="16"/>
  <c r="AC46" i="16"/>
  <c r="AE29" i="17"/>
  <c r="AC49" i="16"/>
  <c r="AC57" i="16" s="1"/>
  <c r="AE11" i="16"/>
  <c r="AC48" i="17"/>
  <c r="AC49" i="17"/>
  <c r="AC57" i="17" s="1"/>
  <c r="W11" i="17"/>
  <c r="W16" i="17" s="1"/>
  <c r="U17" i="16"/>
  <c r="AC50" i="16"/>
  <c r="AE50" i="16" s="1"/>
  <c r="AC51" i="16"/>
  <c r="AC55" i="16" s="1"/>
  <c r="AE49" i="17"/>
  <c r="AE51" i="17"/>
  <c r="AE55" i="17" s="1"/>
  <c r="E37" i="17"/>
  <c r="M16" i="17"/>
  <c r="E54" i="16"/>
  <c r="E37" i="16"/>
  <c r="E18" i="16"/>
  <c r="O16" i="16"/>
  <c r="G15" i="17"/>
  <c r="N74" i="15"/>
  <c r="N64" i="15"/>
  <c r="N65" i="15" s="1"/>
  <c r="N54" i="15"/>
  <c r="G53" i="16"/>
  <c r="G54" i="16"/>
  <c r="G53" i="17"/>
  <c r="G54" i="17"/>
  <c r="G35" i="17"/>
  <c r="F53" i="15"/>
  <c r="G34" i="17"/>
  <c r="G34" i="16"/>
  <c r="G35" i="16"/>
  <c r="O15" i="16"/>
  <c r="M54" i="16"/>
  <c r="O15" i="17"/>
  <c r="N38" i="15"/>
  <c r="O16" i="17"/>
  <c r="M47" i="17"/>
  <c r="M54" i="17"/>
  <c r="M53" i="17"/>
  <c r="M53" i="16"/>
  <c r="F37" i="15"/>
  <c r="D66" i="13"/>
  <c r="F8" i="13"/>
  <c r="L34" i="13"/>
  <c r="L35" i="13"/>
  <c r="L59" i="13"/>
  <c r="C59" i="13"/>
  <c r="AB54" i="17"/>
  <c r="AA54" i="17"/>
  <c r="W9" i="17"/>
  <c r="W15" i="17"/>
  <c r="Z53" i="17"/>
  <c r="AC53" i="16"/>
  <c r="Z54" i="16"/>
  <c r="AA54" i="16"/>
  <c r="AB54" i="16"/>
  <c r="AB53" i="16"/>
  <c r="AA53" i="17"/>
  <c r="AB53" i="17"/>
  <c r="AC53" i="17"/>
  <c r="AC54" i="17"/>
  <c r="J47" i="16"/>
  <c r="AC58" i="17"/>
  <c r="AC59" i="17" s="1"/>
  <c r="E78" i="15"/>
  <c r="O75" i="15"/>
  <c r="O68" i="15"/>
  <c r="AC56" i="16"/>
  <c r="D81" i="15"/>
  <c r="D82" i="15" s="1"/>
  <c r="E45" i="15"/>
  <c r="O9" i="17"/>
  <c r="F71" i="15"/>
  <c r="N47" i="15"/>
  <c r="N48" i="15" s="1"/>
  <c r="J55" i="16"/>
  <c r="J54" i="16" s="1"/>
  <c r="N73" i="15"/>
  <c r="C54" i="15"/>
  <c r="G61" i="15"/>
  <c r="O46" i="15"/>
  <c r="W47" i="17"/>
  <c r="Z46" i="16"/>
  <c r="Z47" i="17"/>
  <c r="G71" i="15"/>
  <c r="K47" i="17"/>
  <c r="AA46" i="16"/>
  <c r="AA47" i="17"/>
  <c r="K67" i="15"/>
  <c r="G53" i="15"/>
  <c r="K37" i="15"/>
  <c r="N56" i="16"/>
  <c r="J47" i="17"/>
  <c r="D72" i="15"/>
  <c r="G47" i="17"/>
  <c r="E81" i="15"/>
  <c r="E82" i="15" s="1"/>
  <c r="G28" i="17"/>
  <c r="L45" i="15"/>
  <c r="Z45" i="16"/>
  <c r="L75" i="15"/>
  <c r="K46" i="17"/>
  <c r="AB56" i="17"/>
  <c r="J45" i="16"/>
  <c r="AA45" i="16"/>
  <c r="N76" i="15"/>
  <c r="N79" i="15" s="1"/>
  <c r="L46" i="16"/>
  <c r="C16" i="16"/>
  <c r="N56" i="17"/>
  <c r="AE39" i="17"/>
  <c r="AE40" i="17" s="1"/>
  <c r="Z47" i="16"/>
  <c r="L67" i="15"/>
  <c r="AB58" i="16"/>
  <c r="AB59" i="16" s="1"/>
  <c r="AA47" i="16"/>
  <c r="J46" i="16"/>
  <c r="AC58" i="16"/>
  <c r="AC59" i="16" s="1"/>
  <c r="K47" i="16"/>
  <c r="Z46" i="17"/>
  <c r="G46" i="16"/>
  <c r="AD58" i="16"/>
  <c r="AD59" i="16" s="1"/>
  <c r="J46" i="17"/>
  <c r="AA46" i="17"/>
  <c r="G27" i="16"/>
  <c r="H41" i="15"/>
  <c r="O8" i="16"/>
  <c r="L47" i="17"/>
  <c r="W56" i="16"/>
  <c r="AB46" i="17"/>
  <c r="F63" i="15"/>
  <c r="W39" i="17"/>
  <c r="W40" i="17" s="1"/>
  <c r="L45" i="16"/>
  <c r="L47" i="16"/>
  <c r="L46" i="17"/>
  <c r="AB45" i="16"/>
  <c r="AB47" i="16"/>
  <c r="F61" i="15"/>
  <c r="N55" i="16"/>
  <c r="M79" i="15"/>
  <c r="D37" i="16"/>
  <c r="R56" i="17"/>
  <c r="M45" i="16"/>
  <c r="M47" i="16"/>
  <c r="M46" i="17"/>
  <c r="AC45" i="16"/>
  <c r="AC47" i="16"/>
  <c r="AC46" i="17"/>
  <c r="C37" i="16"/>
  <c r="J18" i="16"/>
  <c r="N69" i="15"/>
  <c r="AE39" i="16"/>
  <c r="AE40" i="16" s="1"/>
  <c r="N45" i="16"/>
  <c r="N47" i="16"/>
  <c r="N46" i="17"/>
  <c r="AD45" i="16"/>
  <c r="AD47" i="16"/>
  <c r="AD46" i="17"/>
  <c r="O67" i="15"/>
  <c r="O78" i="15" s="1"/>
  <c r="W26" i="16"/>
  <c r="W28" i="16"/>
  <c r="W27" i="17"/>
  <c r="AE26" i="16"/>
  <c r="AE28" i="16"/>
  <c r="AE27" i="17"/>
  <c r="AE7" i="16"/>
  <c r="AE9" i="16"/>
  <c r="AE8" i="17"/>
  <c r="O7" i="16"/>
  <c r="O9" i="16"/>
  <c r="O8" i="17"/>
  <c r="G26" i="16"/>
  <c r="G28" i="16"/>
  <c r="G27" i="17"/>
  <c r="O26" i="16"/>
  <c r="O28" i="16"/>
  <c r="O27" i="17"/>
  <c r="G45" i="16"/>
  <c r="G47" i="16"/>
  <c r="G46" i="17"/>
  <c r="W45" i="16"/>
  <c r="W47" i="16"/>
  <c r="W46" i="17"/>
  <c r="F44" i="15"/>
  <c r="C45" i="15"/>
  <c r="W58" i="17"/>
  <c r="W59" i="17" s="1"/>
  <c r="J45" i="17"/>
  <c r="Z45" i="17"/>
  <c r="F47" i="15"/>
  <c r="F48" i="15" s="1"/>
  <c r="D18" i="16"/>
  <c r="B37" i="17"/>
  <c r="D18" i="17"/>
  <c r="G20" i="17"/>
  <c r="G21" i="17" s="1"/>
  <c r="K46" i="16"/>
  <c r="K45" i="17"/>
  <c r="AA45" i="17"/>
  <c r="F55" i="15"/>
  <c r="M58" i="16"/>
  <c r="M59" i="16" s="1"/>
  <c r="N68" i="15"/>
  <c r="B18" i="17"/>
  <c r="AE50" i="17"/>
  <c r="L45" i="17"/>
  <c r="AB45" i="17"/>
  <c r="AB47" i="17"/>
  <c r="N58" i="17"/>
  <c r="N59" i="17" s="1"/>
  <c r="W58" i="16"/>
  <c r="W59" i="16" s="1"/>
  <c r="M46" i="16"/>
  <c r="M45" i="17"/>
  <c r="AC45" i="17"/>
  <c r="AC47" i="17"/>
  <c r="O47" i="15"/>
  <c r="O48" i="15" s="1"/>
  <c r="N45" i="17"/>
  <c r="AD45" i="17"/>
  <c r="AD47" i="17"/>
  <c r="E62" i="15"/>
  <c r="F38" i="15"/>
  <c r="J58" i="16"/>
  <c r="J59" i="16" s="1"/>
  <c r="AE20" i="16"/>
  <c r="AE21" i="16" s="1"/>
  <c r="AA58" i="16"/>
  <c r="AA59" i="16" s="1"/>
  <c r="AD58" i="17"/>
  <c r="AD59" i="17" s="1"/>
  <c r="W26" i="17"/>
  <c r="AE26" i="17"/>
  <c r="AE28" i="17"/>
  <c r="AE7" i="17"/>
  <c r="O7" i="17"/>
  <c r="G26" i="17"/>
  <c r="O27" i="16"/>
  <c r="O26" i="17"/>
  <c r="O28" i="17"/>
  <c r="G45" i="17"/>
  <c r="W46" i="16"/>
  <c r="W45" i="17"/>
  <c r="W37" i="16"/>
  <c r="AE44" i="17"/>
  <c r="AE43" i="16"/>
  <c r="AE20" i="17"/>
  <c r="AE21" i="17" s="1"/>
  <c r="Z58" i="17"/>
  <c r="Z59" i="17" s="1"/>
  <c r="Z56" i="16"/>
  <c r="AA56" i="16"/>
  <c r="AA56" i="17"/>
  <c r="W8" i="16"/>
  <c r="W20" i="17"/>
  <c r="W21" i="17" s="1"/>
  <c r="AE43" i="17"/>
  <c r="AA58" i="17"/>
  <c r="AA59" i="17" s="1"/>
  <c r="W20" i="16"/>
  <c r="W21" i="16" s="1"/>
  <c r="AE44" i="16"/>
  <c r="AB58" i="17"/>
  <c r="AB59" i="17" s="1"/>
  <c r="AE42" i="16"/>
  <c r="Z58" i="16"/>
  <c r="Z59" i="16" s="1"/>
  <c r="AE42" i="17"/>
  <c r="AE18" i="16"/>
  <c r="AE18" i="17"/>
  <c r="W18" i="16"/>
  <c r="AB56" i="16"/>
  <c r="W37" i="17"/>
  <c r="W56" i="17"/>
  <c r="W7" i="17"/>
  <c r="AE48" i="17"/>
  <c r="R18" i="17"/>
  <c r="AD56" i="16"/>
  <c r="W7" i="16"/>
  <c r="AE48" i="16"/>
  <c r="W18" i="17"/>
  <c r="R56" i="16"/>
  <c r="AE37" i="16"/>
  <c r="Z55" i="17"/>
  <c r="Z54" i="17" s="1"/>
  <c r="W8" i="17"/>
  <c r="M62" i="15"/>
  <c r="M63" i="15" s="1"/>
  <c r="B37" i="16"/>
  <c r="L18" i="16"/>
  <c r="M56" i="17"/>
  <c r="K75" i="15"/>
  <c r="K73" i="15"/>
  <c r="K81" i="15" s="1"/>
  <c r="K82" i="15" s="1"/>
  <c r="D37" i="17"/>
  <c r="F70" i="15"/>
  <c r="K68" i="15"/>
  <c r="K72" i="15" s="1"/>
  <c r="C55" i="15"/>
  <c r="F46" i="15"/>
  <c r="O39" i="16"/>
  <c r="O40" i="16" s="1"/>
  <c r="E70" i="15"/>
  <c r="G47" i="15"/>
  <c r="G48" i="15" s="1"/>
  <c r="O63" i="15"/>
  <c r="O64" i="15"/>
  <c r="O65" i="15" s="1"/>
  <c r="D62" i="15"/>
  <c r="D63" i="15" s="1"/>
  <c r="B18" i="16"/>
  <c r="L76" i="15"/>
  <c r="L79" i="15" s="1"/>
  <c r="L74" i="15"/>
  <c r="C81" i="15"/>
  <c r="C82" i="15" s="1"/>
  <c r="O61" i="15"/>
  <c r="M45" i="15"/>
  <c r="M44" i="15" s="1"/>
  <c r="E72" i="15"/>
  <c r="N67" i="15"/>
  <c r="F64" i="15"/>
  <c r="F65" i="15" s="1"/>
  <c r="M58" i="17"/>
  <c r="M59" i="17" s="1"/>
  <c r="J56" i="17"/>
  <c r="J18" i="17"/>
  <c r="D56" i="17"/>
  <c r="M74" i="15"/>
  <c r="L58" i="16"/>
  <c r="L59" i="16" s="1"/>
  <c r="E63" i="15"/>
  <c r="E53" i="15"/>
  <c r="M47" i="15"/>
  <c r="M48" i="15" s="1"/>
  <c r="M38" i="15"/>
  <c r="M36" i="15"/>
  <c r="L58" i="17"/>
  <c r="L59" i="17" s="1"/>
  <c r="M69" i="15"/>
  <c r="E46" i="15"/>
  <c r="G7" i="17"/>
  <c r="L55" i="16"/>
  <c r="L56" i="16" s="1"/>
  <c r="H58" i="15"/>
  <c r="G20" i="16"/>
  <c r="G21" i="16" s="1"/>
  <c r="O48" i="16"/>
  <c r="F88" i="11" s="1"/>
  <c r="N88" i="11" s="1"/>
  <c r="M73" i="15"/>
  <c r="C80" i="15"/>
  <c r="D45" i="15"/>
  <c r="D44" i="15" s="1"/>
  <c r="F78" i="15"/>
  <c r="H76" i="15"/>
  <c r="H79" i="15" s="1"/>
  <c r="H68" i="15"/>
  <c r="O44" i="15"/>
  <c r="C72" i="15"/>
  <c r="G81" i="15"/>
  <c r="G82" i="15" s="1"/>
  <c r="L62" i="15"/>
  <c r="L61" i="15" s="1"/>
  <c r="C78" i="15"/>
  <c r="N63" i="15"/>
  <c r="G63" i="15"/>
  <c r="E55" i="15"/>
  <c r="N61" i="15"/>
  <c r="C62" i="15"/>
  <c r="C61" i="15" s="1"/>
  <c r="O38" i="15"/>
  <c r="E80" i="15"/>
  <c r="C56" i="16"/>
  <c r="K18" i="16"/>
  <c r="P58" i="15"/>
  <c r="P41" i="15"/>
  <c r="L73" i="15"/>
  <c r="C56" i="17"/>
  <c r="C37" i="17"/>
  <c r="O50" i="17"/>
  <c r="C16" i="17"/>
  <c r="D64" i="15"/>
  <c r="D65" i="15" s="1"/>
  <c r="O20" i="17"/>
  <c r="O21" i="17" s="1"/>
  <c r="G58" i="16"/>
  <c r="G59" i="16" s="1"/>
  <c r="K56" i="16"/>
  <c r="G39" i="17"/>
  <c r="G40" i="17" s="1"/>
  <c r="L69" i="15"/>
  <c r="D53" i="15"/>
  <c r="O20" i="16"/>
  <c r="O21" i="16" s="1"/>
  <c r="L37" i="15"/>
  <c r="L44" i="15"/>
  <c r="L46" i="15"/>
  <c r="O44" i="17"/>
  <c r="F99" i="11" s="1"/>
  <c r="G18" i="17"/>
  <c r="G9" i="17"/>
  <c r="K58" i="17"/>
  <c r="K59" i="17" s="1"/>
  <c r="K58" i="16"/>
  <c r="K59" i="16" s="1"/>
  <c r="G9" i="16"/>
  <c r="D38" i="15"/>
  <c r="G7" i="16"/>
  <c r="G8" i="16"/>
  <c r="G59" i="13"/>
  <c r="G31" i="13" s="1"/>
  <c r="O18" i="16"/>
  <c r="G16" i="16"/>
  <c r="G18" i="16"/>
  <c r="AA16" i="12"/>
  <c r="F81" i="15"/>
  <c r="F82" i="15" s="1"/>
  <c r="H69" i="15"/>
  <c r="M67" i="15"/>
  <c r="E61" i="15"/>
  <c r="E54" i="15"/>
  <c r="O43" i="16"/>
  <c r="F83" i="11" s="1"/>
  <c r="O43" i="17"/>
  <c r="F98" i="11" s="1"/>
  <c r="O50" i="16"/>
  <c r="AA35" i="12"/>
  <c r="G64" i="15"/>
  <c r="G65" i="15" s="1"/>
  <c r="N53" i="15"/>
  <c r="J56" i="16"/>
  <c r="K55" i="17"/>
  <c r="K54" i="17" s="1"/>
  <c r="H75" i="15"/>
  <c r="H67" i="15"/>
  <c r="H70" i="15" s="1"/>
  <c r="C47" i="15"/>
  <c r="C48" i="15" s="1"/>
  <c r="G56" i="16"/>
  <c r="L56" i="17"/>
  <c r="H74" i="15"/>
  <c r="D63" i="11"/>
  <c r="D66" i="11" s="1"/>
  <c r="N46" i="15"/>
  <c r="N44" i="15"/>
  <c r="L38" i="15"/>
  <c r="G39" i="16"/>
  <c r="G40" i="16" s="1"/>
  <c r="G58" i="17"/>
  <c r="G59" i="17" s="1"/>
  <c r="G8" i="17"/>
  <c r="P50" i="15"/>
  <c r="O44" i="16"/>
  <c r="F84" i="11" s="1"/>
  <c r="O42" i="16"/>
  <c r="N55" i="15"/>
  <c r="N37" i="15"/>
  <c r="C38" i="15"/>
  <c r="O51" i="16"/>
  <c r="O49" i="16"/>
  <c r="F89" i="11" s="1"/>
  <c r="J58" i="17"/>
  <c r="J59" i="17" s="1"/>
  <c r="K79" i="15"/>
  <c r="G46" i="15"/>
  <c r="G44" i="15"/>
  <c r="N36" i="15"/>
  <c r="B56" i="16"/>
  <c r="O51" i="17"/>
  <c r="O49" i="17"/>
  <c r="F104" i="11" s="1"/>
  <c r="C79" i="15"/>
  <c r="L36" i="15"/>
  <c r="B56" i="17"/>
  <c r="H50" i="15"/>
  <c r="G36" i="15"/>
  <c r="G56" i="17"/>
  <c r="O18" i="17"/>
  <c r="H73" i="15"/>
  <c r="G16" i="17"/>
  <c r="H57" i="15"/>
  <c r="C53" i="15"/>
  <c r="O48" i="17"/>
  <c r="H59" i="15"/>
  <c r="H62" i="15" s="1"/>
  <c r="M64" i="15"/>
  <c r="M65" i="15" s="1"/>
  <c r="P51" i="15"/>
  <c r="F80" i="15"/>
  <c r="G78" i="15"/>
  <c r="F54" i="15"/>
  <c r="L64" i="15"/>
  <c r="L65" i="15" s="1"/>
  <c r="G38" i="15"/>
  <c r="F36" i="15"/>
  <c r="N75" i="15"/>
  <c r="O73" i="15"/>
  <c r="O81" i="15" s="1"/>
  <c r="O82" i="15" s="1"/>
  <c r="M68" i="15"/>
  <c r="O42" i="17"/>
  <c r="G70" i="15"/>
  <c r="P56" i="15"/>
  <c r="P52" i="15"/>
  <c r="C36" i="15"/>
  <c r="M75" i="15"/>
  <c r="L68" i="15"/>
  <c r="G37" i="17"/>
  <c r="P57" i="15"/>
  <c r="O37" i="15"/>
  <c r="K61" i="15"/>
  <c r="E64" i="15"/>
  <c r="E65" i="15" s="1"/>
  <c r="H51" i="15"/>
  <c r="G72" i="15"/>
  <c r="P59" i="15"/>
  <c r="P62" i="15" s="1"/>
  <c r="L47" i="15"/>
  <c r="L48" i="15" s="1"/>
  <c r="H33" i="15"/>
  <c r="C44" i="15"/>
  <c r="H56" i="15"/>
  <c r="H52" i="15"/>
  <c r="E47" i="15"/>
  <c r="E48" i="15" s="1"/>
  <c r="C37" i="15"/>
  <c r="O37" i="17"/>
  <c r="L55" i="15"/>
  <c r="L54" i="15"/>
  <c r="L53" i="15"/>
  <c r="C46" i="15"/>
  <c r="H34" i="15"/>
  <c r="M55" i="15"/>
  <c r="H39" i="15"/>
  <c r="K55" i="15"/>
  <c r="K54" i="15"/>
  <c r="K53" i="15"/>
  <c r="D47" i="15"/>
  <c r="D48" i="15" s="1"/>
  <c r="H40" i="15"/>
  <c r="M37" i="15"/>
  <c r="K36" i="15"/>
  <c r="M54" i="15"/>
  <c r="P35" i="15"/>
  <c r="H35" i="15"/>
  <c r="N58" i="16"/>
  <c r="N59" i="16" s="1"/>
  <c r="M53" i="15"/>
  <c r="P42" i="15"/>
  <c r="P45" i="15" s="1"/>
  <c r="C64" i="15"/>
  <c r="C65" i="15" s="1"/>
  <c r="M61" i="15"/>
  <c r="G55" i="15"/>
  <c r="H42" i="15"/>
  <c r="H45" i="15" s="1"/>
  <c r="M56" i="16"/>
  <c r="G37" i="16"/>
  <c r="E36" i="15"/>
  <c r="K45" i="15"/>
  <c r="E44" i="15"/>
  <c r="K38" i="15"/>
  <c r="D36" i="15"/>
  <c r="D55" i="15"/>
  <c r="D54" i="15"/>
  <c r="E37" i="15"/>
  <c r="P39" i="15"/>
  <c r="D37" i="15"/>
  <c r="P33" i="15"/>
  <c r="K63" i="15"/>
  <c r="E38" i="15"/>
  <c r="K64" i="15"/>
  <c r="K65" i="15" s="1"/>
  <c r="O55" i="15"/>
  <c r="O54" i="15"/>
  <c r="K47" i="15"/>
  <c r="K48" i="15" s="1"/>
  <c r="P40" i="15"/>
  <c r="P34" i="15"/>
  <c r="O37" i="16"/>
  <c r="C35" i="13"/>
  <c r="K35" i="13"/>
  <c r="K59" i="13"/>
  <c r="D59" i="13"/>
  <c r="D35" i="13"/>
  <c r="M34" i="13"/>
  <c r="M35" i="13"/>
  <c r="C51" i="13"/>
  <c r="J104" i="11"/>
  <c r="J105" i="11"/>
  <c r="J108" i="11" s="1"/>
  <c r="B98" i="11"/>
  <c r="L98" i="11"/>
  <c r="M97" i="11"/>
  <c r="M109" i="11" s="1"/>
  <c r="L102" i="11"/>
  <c r="J102" i="11"/>
  <c r="E104" i="11"/>
  <c r="E105" i="11"/>
  <c r="E108" i="11" s="1"/>
  <c r="D104" i="11"/>
  <c r="D105" i="11"/>
  <c r="D108" i="11" s="1"/>
  <c r="C104" i="11"/>
  <c r="C105" i="11"/>
  <c r="C108" i="11" s="1"/>
  <c r="B104" i="11"/>
  <c r="B105" i="11"/>
  <c r="B108" i="11" s="1"/>
  <c r="M104" i="11"/>
  <c r="M105" i="11"/>
  <c r="M108" i="11" s="1"/>
  <c r="L104" i="11"/>
  <c r="L105" i="11"/>
  <c r="L108" i="11" s="1"/>
  <c r="K104" i="11"/>
  <c r="K105" i="11"/>
  <c r="K108" i="11" s="1"/>
  <c r="K97" i="11"/>
  <c r="K99" i="11" s="1"/>
  <c r="I104" i="11"/>
  <c r="I105" i="11"/>
  <c r="I108" i="11" s="1"/>
  <c r="H104" i="11"/>
  <c r="H105" i="11"/>
  <c r="H108" i="11" s="1"/>
  <c r="G104" i="11"/>
  <c r="K51" i="13"/>
  <c r="J34" i="13"/>
  <c r="J38" i="13" s="1"/>
  <c r="K8" i="13"/>
  <c r="G51" i="13"/>
  <c r="E59" i="13"/>
  <c r="E31" i="13" s="1"/>
  <c r="I59" i="13"/>
  <c r="E35" i="13"/>
  <c r="G35" i="13"/>
  <c r="I34" i="13"/>
  <c r="I35" i="13"/>
  <c r="AA11" i="12"/>
  <c r="AA34" i="12"/>
  <c r="AA15" i="12"/>
  <c r="N19" i="7"/>
  <c r="AB37" i="12" s="1"/>
  <c r="AA14" i="12"/>
  <c r="AA10" i="12"/>
  <c r="AA33" i="12"/>
  <c r="N18" i="7"/>
  <c r="AB36" i="12" s="1"/>
  <c r="N14" i="7"/>
  <c r="AB32" i="12" s="1"/>
  <c r="AA13" i="12"/>
  <c r="AA9" i="12"/>
  <c r="AA12" i="12"/>
  <c r="M66" i="13"/>
  <c r="K66" i="13"/>
  <c r="J66" i="13"/>
  <c r="F66" i="13"/>
  <c r="E66" i="13"/>
  <c r="H71" i="11"/>
  <c r="C76" i="11"/>
  <c r="K74" i="11"/>
  <c r="M77" i="11"/>
  <c r="G74" i="11"/>
  <c r="I77" i="11"/>
  <c r="B70" i="11"/>
  <c r="D77" i="11"/>
  <c r="B73" i="11"/>
  <c r="M76" i="11"/>
  <c r="M71" i="11"/>
  <c r="L76" i="11"/>
  <c r="L71" i="11"/>
  <c r="H76" i="11"/>
  <c r="C71" i="11"/>
  <c r="K75" i="11"/>
  <c r="L70" i="11"/>
  <c r="K70" i="11"/>
  <c r="B74" i="11"/>
  <c r="G70" i="11"/>
  <c r="L74" i="11"/>
  <c r="B77" i="11"/>
  <c r="L66" i="13"/>
  <c r="D51" i="13"/>
  <c r="B34" i="13"/>
  <c r="C8" i="13"/>
  <c r="N12" i="13"/>
  <c r="N13" i="13"/>
  <c r="N14" i="13"/>
  <c r="N15" i="13"/>
  <c r="N17" i="13"/>
  <c r="N18" i="13"/>
  <c r="F59" i="13"/>
  <c r="H34" i="13"/>
  <c r="H35" i="13"/>
  <c r="C29" i="13"/>
  <c r="N20" i="13"/>
  <c r="N21" i="13"/>
  <c r="N22" i="13"/>
  <c r="N23" i="13"/>
  <c r="N24" i="13"/>
  <c r="N25" i="13"/>
  <c r="N26" i="13"/>
  <c r="N27" i="13"/>
  <c r="N28" i="13"/>
  <c r="L51" i="13"/>
  <c r="N41" i="13"/>
  <c r="N42" i="13"/>
  <c r="N43" i="13"/>
  <c r="N44" i="13"/>
  <c r="N45" i="13"/>
  <c r="N46" i="13"/>
  <c r="N47" i="13"/>
  <c r="N48" i="13"/>
  <c r="H59" i="13"/>
  <c r="N5" i="13"/>
  <c r="N54" i="13"/>
  <c r="N55" i="13"/>
  <c r="N56" i="13"/>
  <c r="N57" i="13"/>
  <c r="N58" i="13"/>
  <c r="B59" i="13"/>
  <c r="H8" i="13"/>
  <c r="K29" i="13"/>
  <c r="L29" i="13"/>
  <c r="N62" i="13"/>
  <c r="N63" i="13"/>
  <c r="N64" i="13"/>
  <c r="N65" i="13"/>
  <c r="I8" i="13"/>
  <c r="F35" i="13"/>
  <c r="J8" i="13"/>
  <c r="J31" i="13" s="1"/>
  <c r="H51" i="13"/>
  <c r="M29" i="13"/>
  <c r="B29" i="13"/>
  <c r="E29" i="13"/>
  <c r="C34" i="13"/>
  <c r="B35" i="13"/>
  <c r="M8" i="13"/>
  <c r="D19" i="13"/>
  <c r="N19" i="13" s="1"/>
  <c r="F29" i="13"/>
  <c r="D34" i="13"/>
  <c r="B66" i="13"/>
  <c r="B8" i="13"/>
  <c r="G29" i="13"/>
  <c r="E34" i="13"/>
  <c r="B51" i="13"/>
  <c r="N11" i="13"/>
  <c r="H29" i="13"/>
  <c r="F34" i="13"/>
  <c r="L8" i="13"/>
  <c r="I29" i="13"/>
  <c r="G34" i="13"/>
  <c r="J29" i="13"/>
  <c r="N16" i="13"/>
  <c r="K34" i="13"/>
  <c r="N4" i="13"/>
  <c r="M89" i="11"/>
  <c r="M90" i="11"/>
  <c r="M93" i="11" s="1"/>
  <c r="K89" i="11"/>
  <c r="K90" i="11"/>
  <c r="K93" i="11" s="1"/>
  <c r="J89" i="11"/>
  <c r="J90" i="11"/>
  <c r="J93" i="11" s="1"/>
  <c r="I89" i="11"/>
  <c r="I90" i="11"/>
  <c r="I93" i="11" s="1"/>
  <c r="H89" i="11"/>
  <c r="H90" i="11"/>
  <c r="H93" i="11" s="1"/>
  <c r="L90" i="11"/>
  <c r="L93" i="11" s="1"/>
  <c r="G89" i="11"/>
  <c r="G90" i="11"/>
  <c r="G93" i="11" s="1"/>
  <c r="L89" i="11"/>
  <c r="E89" i="11"/>
  <c r="E90" i="11"/>
  <c r="E93" i="11" s="1"/>
  <c r="D89" i="11"/>
  <c r="D90" i="11"/>
  <c r="D93" i="11" s="1"/>
  <c r="C89" i="11"/>
  <c r="C90" i="11"/>
  <c r="C93" i="11" s="1"/>
  <c r="B89" i="11"/>
  <c r="J8" i="11"/>
  <c r="H74" i="11"/>
  <c r="K73" i="11"/>
  <c r="J72" i="11"/>
  <c r="I71" i="11"/>
  <c r="H70" i="11"/>
  <c r="J77" i="11"/>
  <c r="I76" i="11"/>
  <c r="H75" i="11"/>
  <c r="J73" i="11"/>
  <c r="I72" i="11"/>
  <c r="G75" i="11"/>
  <c r="F74" i="11"/>
  <c r="I73" i="11"/>
  <c r="H72" i="11"/>
  <c r="G71" i="11"/>
  <c r="F70" i="11"/>
  <c r="H77" i="11"/>
  <c r="G76" i="11"/>
  <c r="F75" i="11"/>
  <c r="E74" i="11"/>
  <c r="H73" i="11"/>
  <c r="G72" i="11"/>
  <c r="F71" i="11"/>
  <c r="E70" i="11"/>
  <c r="G77" i="11"/>
  <c r="F76" i="11"/>
  <c r="E75" i="11"/>
  <c r="D74" i="11"/>
  <c r="G73" i="11"/>
  <c r="F72" i="11"/>
  <c r="E71" i="11"/>
  <c r="D70" i="11"/>
  <c r="F77" i="11"/>
  <c r="E76" i="11"/>
  <c r="D75" i="11"/>
  <c r="M72" i="11"/>
  <c r="C74" i="11"/>
  <c r="F73" i="11"/>
  <c r="E72" i="11"/>
  <c r="D71" i="11"/>
  <c r="C70" i="11"/>
  <c r="E77" i="11"/>
  <c r="D76" i="11"/>
  <c r="C75" i="11"/>
  <c r="E73" i="11"/>
  <c r="D72" i="11"/>
  <c r="B75" i="11"/>
  <c r="M74" i="11"/>
  <c r="B71" i="11"/>
  <c r="D73" i="11"/>
  <c r="C72" i="11"/>
  <c r="M70" i="11"/>
  <c r="B76" i="11"/>
  <c r="C77" i="11"/>
  <c r="M75" i="11"/>
  <c r="B72" i="11"/>
  <c r="C73" i="11"/>
  <c r="L75" i="11"/>
  <c r="J74" i="11"/>
  <c r="M73" i="11"/>
  <c r="L72" i="11"/>
  <c r="K71" i="11"/>
  <c r="J70" i="11"/>
  <c r="L77" i="11"/>
  <c r="K76" i="11"/>
  <c r="J75" i="11"/>
  <c r="I59" i="11"/>
  <c r="C16" i="5"/>
  <c r="K34" i="11"/>
  <c r="N11" i="7"/>
  <c r="AB17" i="12" s="1"/>
  <c r="M83" i="11"/>
  <c r="K21" i="7"/>
  <c r="AB29" i="12" s="1"/>
  <c r="K14" i="7"/>
  <c r="AB22" i="12" s="1"/>
  <c r="M82" i="11"/>
  <c r="M86" i="11" s="1"/>
  <c r="L82" i="11"/>
  <c r="L86" i="11" s="1"/>
  <c r="G66" i="11"/>
  <c r="I66" i="11"/>
  <c r="H66" i="11"/>
  <c r="J66" i="11"/>
  <c r="M66" i="11"/>
  <c r="L66" i="11"/>
  <c r="B8" i="11"/>
  <c r="J34" i="11"/>
  <c r="F8" i="11"/>
  <c r="M8" i="11"/>
  <c r="M35" i="11"/>
  <c r="M34" i="11"/>
  <c r="J35" i="11"/>
  <c r="H35" i="11"/>
  <c r="H34" i="11"/>
  <c r="B97" i="11"/>
  <c r="C98" i="11"/>
  <c r="M102" i="11"/>
  <c r="M98" i="11"/>
  <c r="L97" i="11"/>
  <c r="L109" i="11" s="1"/>
  <c r="K102" i="11"/>
  <c r="K98" i="11"/>
  <c r="J97" i="11"/>
  <c r="J100" i="11" s="1"/>
  <c r="I102" i="11"/>
  <c r="J98" i="11"/>
  <c r="I97" i="11"/>
  <c r="I101" i="11" s="1"/>
  <c r="H102" i="11"/>
  <c r="L83" i="11"/>
  <c r="I98" i="11"/>
  <c r="H97" i="11"/>
  <c r="H101" i="11" s="1"/>
  <c r="G102" i="11"/>
  <c r="M87" i="11"/>
  <c r="H98" i="11"/>
  <c r="G97" i="11"/>
  <c r="G101" i="11" s="1"/>
  <c r="F102" i="11"/>
  <c r="L87" i="11"/>
  <c r="G98" i="11"/>
  <c r="E102" i="11"/>
  <c r="E97" i="11"/>
  <c r="D102" i="11"/>
  <c r="E98" i="11"/>
  <c r="D97" i="11"/>
  <c r="C102" i="11"/>
  <c r="D98" i="11"/>
  <c r="C97" i="11"/>
  <c r="B102" i="11"/>
  <c r="B82" i="11"/>
  <c r="B83" i="11"/>
  <c r="B87" i="11"/>
  <c r="G35" i="11"/>
  <c r="G34" i="11"/>
  <c r="K82" i="11"/>
  <c r="K86" i="11" s="1"/>
  <c r="K83" i="11"/>
  <c r="K87" i="11"/>
  <c r="F35" i="11"/>
  <c r="F34" i="11"/>
  <c r="J82" i="11"/>
  <c r="J86" i="11" s="1"/>
  <c r="J83" i="11"/>
  <c r="J87" i="11"/>
  <c r="B93" i="11"/>
  <c r="I82" i="11"/>
  <c r="I86" i="11" s="1"/>
  <c r="I83" i="11"/>
  <c r="I87" i="11"/>
  <c r="H82" i="11"/>
  <c r="H86" i="11" s="1"/>
  <c r="H83" i="11"/>
  <c r="H87" i="11"/>
  <c r="G82" i="11"/>
  <c r="G86" i="11" s="1"/>
  <c r="G83" i="11"/>
  <c r="G87" i="11"/>
  <c r="F87" i="11"/>
  <c r="E82" i="11"/>
  <c r="E83" i="11"/>
  <c r="E87" i="11"/>
  <c r="D82" i="11"/>
  <c r="D83" i="11"/>
  <c r="D87" i="11"/>
  <c r="G108" i="11"/>
  <c r="C82" i="11"/>
  <c r="C83" i="11"/>
  <c r="C87" i="11"/>
  <c r="B35" i="11"/>
  <c r="B34" i="11"/>
  <c r="H8" i="11"/>
  <c r="K66" i="11"/>
  <c r="G51" i="11"/>
  <c r="E8" i="11"/>
  <c r="F66" i="11"/>
  <c r="E35" i="11"/>
  <c r="G8" i="11"/>
  <c r="B59" i="11"/>
  <c r="M59" i="11"/>
  <c r="L59" i="11"/>
  <c r="M29" i="11"/>
  <c r="D34" i="11"/>
  <c r="H59" i="11"/>
  <c r="E66" i="11"/>
  <c r="N48" i="11"/>
  <c r="N47" i="11"/>
  <c r="N46" i="11"/>
  <c r="N44" i="11"/>
  <c r="N41" i="11"/>
  <c r="K59" i="11"/>
  <c r="I8" i="11"/>
  <c r="J59" i="11"/>
  <c r="N25" i="11"/>
  <c r="N23" i="11"/>
  <c r="K29" i="11"/>
  <c r="D8" i="11"/>
  <c r="H51" i="11"/>
  <c r="C8" i="11"/>
  <c r="B51" i="11"/>
  <c r="N12" i="11"/>
  <c r="L51" i="11"/>
  <c r="N22" i="11"/>
  <c r="N17" i="11"/>
  <c r="C29" i="11"/>
  <c r="N14" i="11"/>
  <c r="G59" i="11"/>
  <c r="N16" i="11"/>
  <c r="L8" i="11"/>
  <c r="F59" i="11"/>
  <c r="N27" i="11"/>
  <c r="N26" i="11"/>
  <c r="N24" i="11"/>
  <c r="N21" i="11"/>
  <c r="K35" i="11"/>
  <c r="N4" i="11"/>
  <c r="L29" i="11"/>
  <c r="E59" i="11"/>
  <c r="N18" i="11"/>
  <c r="N57" i="11"/>
  <c r="C35" i="11"/>
  <c r="C34" i="11"/>
  <c r="N54" i="11"/>
  <c r="K51" i="11"/>
  <c r="I51" i="11"/>
  <c r="N58" i="11"/>
  <c r="F51" i="11"/>
  <c r="N28" i="11"/>
  <c r="D59" i="11"/>
  <c r="E51" i="11"/>
  <c r="J29" i="11"/>
  <c r="L35" i="11"/>
  <c r="D51" i="11"/>
  <c r="N20" i="11"/>
  <c r="N11" i="11"/>
  <c r="H29" i="11"/>
  <c r="E29" i="11"/>
  <c r="C51" i="11"/>
  <c r="N45" i="11"/>
  <c r="I35" i="11"/>
  <c r="I34" i="11"/>
  <c r="M51" i="11"/>
  <c r="D29" i="11"/>
  <c r="N13" i="11"/>
  <c r="B66" i="11"/>
  <c r="C59" i="11"/>
  <c r="L34" i="11"/>
  <c r="B29" i="11"/>
  <c r="C66" i="11"/>
  <c r="N15" i="11"/>
  <c r="N43" i="11"/>
  <c r="N56" i="11"/>
  <c r="N42" i="11"/>
  <c r="N55" i="11"/>
  <c r="I29" i="11"/>
  <c r="G19" i="11"/>
  <c r="G29" i="11" s="1"/>
  <c r="F19" i="11"/>
  <c r="F29" i="11" s="1"/>
  <c r="D35" i="11"/>
  <c r="E34" i="11"/>
  <c r="K8" i="11"/>
  <c r="N5" i="11"/>
  <c r="N64" i="11"/>
  <c r="N65" i="11"/>
  <c r="N62" i="11"/>
  <c r="N7" i="9"/>
  <c r="O5" i="5"/>
  <c r="K8" i="7"/>
  <c r="AB6" i="12" s="1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I23" i="5"/>
  <c r="J23" i="5"/>
  <c r="K23" i="5"/>
  <c r="L23" i="5"/>
  <c r="M23" i="5"/>
  <c r="N23" i="5"/>
  <c r="D24" i="5"/>
  <c r="E24" i="5"/>
  <c r="F24" i="5"/>
  <c r="G24" i="5"/>
  <c r="H24" i="5"/>
  <c r="I24" i="5"/>
  <c r="J24" i="5"/>
  <c r="K24" i="5"/>
  <c r="L24" i="5"/>
  <c r="M24" i="5"/>
  <c r="N24" i="5"/>
  <c r="D25" i="5"/>
  <c r="E25" i="5"/>
  <c r="F25" i="5"/>
  <c r="G25" i="5"/>
  <c r="H25" i="5"/>
  <c r="I25" i="5"/>
  <c r="J25" i="5"/>
  <c r="K25" i="5"/>
  <c r="L25" i="5"/>
  <c r="M25" i="5"/>
  <c r="N25" i="5"/>
  <c r="D26" i="5"/>
  <c r="E26" i="5"/>
  <c r="F26" i="5"/>
  <c r="G26" i="5"/>
  <c r="H26" i="5"/>
  <c r="I26" i="5"/>
  <c r="J26" i="5"/>
  <c r="K26" i="5"/>
  <c r="L26" i="5"/>
  <c r="M26" i="5"/>
  <c r="N26" i="5"/>
  <c r="C24" i="5"/>
  <c r="C23" i="5"/>
  <c r="C22" i="5"/>
  <c r="C20" i="5"/>
  <c r="C19" i="5"/>
  <c r="C18" i="5"/>
  <c r="C17" i="5"/>
  <c r="C26" i="5"/>
  <c r="C25" i="5"/>
  <c r="I13" i="5"/>
  <c r="H13" i="5"/>
  <c r="G13" i="5"/>
  <c r="F13" i="5"/>
  <c r="E13" i="5"/>
  <c r="D13" i="5"/>
  <c r="I35" i="5"/>
  <c r="H35" i="5"/>
  <c r="G35" i="5"/>
  <c r="F35" i="5"/>
  <c r="E35" i="5"/>
  <c r="D35" i="5"/>
  <c r="C35" i="5"/>
  <c r="I3" i="1"/>
  <c r="I4" i="1"/>
  <c r="I5" i="1"/>
  <c r="I6" i="1"/>
  <c r="I2" i="1"/>
  <c r="AC54" i="16" l="1"/>
  <c r="AE49" i="16"/>
  <c r="D31" i="13"/>
  <c r="N63" i="11"/>
  <c r="F31" i="13"/>
  <c r="U18" i="16"/>
  <c r="U16" i="16"/>
  <c r="O71" i="15"/>
  <c r="O72" i="15"/>
  <c r="L54" i="16"/>
  <c r="AE51" i="16"/>
  <c r="AE55" i="16" s="1"/>
  <c r="AE54" i="16" s="1"/>
  <c r="P76" i="15"/>
  <c r="P79" i="15" s="1"/>
  <c r="N81" i="15"/>
  <c r="N82" i="15" s="1"/>
  <c r="N78" i="15"/>
  <c r="O53" i="17"/>
  <c r="O53" i="16"/>
  <c r="L38" i="13"/>
  <c r="C38" i="13"/>
  <c r="K38" i="13"/>
  <c r="C31" i="13"/>
  <c r="AE53" i="16"/>
  <c r="AE54" i="17"/>
  <c r="AE53" i="17"/>
  <c r="AE58" i="17"/>
  <c r="AE59" i="17" s="1"/>
  <c r="D61" i="15"/>
  <c r="P74" i="15"/>
  <c r="L80" i="15"/>
  <c r="D46" i="15"/>
  <c r="O80" i="15"/>
  <c r="O70" i="15"/>
  <c r="K78" i="15"/>
  <c r="F82" i="11"/>
  <c r="F86" i="11" s="1"/>
  <c r="O46" i="16"/>
  <c r="O47" i="16"/>
  <c r="O45" i="16"/>
  <c r="L63" i="15"/>
  <c r="AE47" i="17"/>
  <c r="AE45" i="17"/>
  <c r="AE46" i="17"/>
  <c r="Z56" i="17"/>
  <c r="AE46" i="16"/>
  <c r="AE47" i="16"/>
  <c r="AE45" i="16"/>
  <c r="F97" i="11"/>
  <c r="F100" i="11" s="1"/>
  <c r="O47" i="17"/>
  <c r="O45" i="17"/>
  <c r="O46" i="17"/>
  <c r="N71" i="15"/>
  <c r="M46" i="15"/>
  <c r="AE56" i="17"/>
  <c r="AE58" i="16"/>
  <c r="AE59" i="16" s="1"/>
  <c r="H81" i="15"/>
  <c r="H82" i="15" s="1"/>
  <c r="N70" i="15"/>
  <c r="N80" i="15"/>
  <c r="K70" i="15"/>
  <c r="K71" i="15"/>
  <c r="M81" i="15"/>
  <c r="M82" i="15" s="1"/>
  <c r="N72" i="15"/>
  <c r="P69" i="15"/>
  <c r="P75" i="15"/>
  <c r="M38" i="13"/>
  <c r="H80" i="15"/>
  <c r="K80" i="15"/>
  <c r="H72" i="15"/>
  <c r="P73" i="15"/>
  <c r="C63" i="15"/>
  <c r="H71" i="15"/>
  <c r="H78" i="15"/>
  <c r="K56" i="17"/>
  <c r="H47" i="15"/>
  <c r="H48" i="15" s="1"/>
  <c r="L81" i="15"/>
  <c r="L82" i="15" s="1"/>
  <c r="P61" i="15"/>
  <c r="P55" i="15"/>
  <c r="H61" i="15"/>
  <c r="H55" i="15"/>
  <c r="P68" i="15"/>
  <c r="P36" i="15"/>
  <c r="P46" i="15"/>
  <c r="O58" i="16"/>
  <c r="O59" i="16" s="1"/>
  <c r="L71" i="15"/>
  <c r="H38" i="15"/>
  <c r="L70" i="15"/>
  <c r="L72" i="15"/>
  <c r="L78" i="15"/>
  <c r="D38" i="13"/>
  <c r="K31" i="13"/>
  <c r="M107" i="11"/>
  <c r="M101" i="11"/>
  <c r="O55" i="17"/>
  <c r="O56" i="17" s="1"/>
  <c r="F105" i="11"/>
  <c r="F108" i="11" s="1"/>
  <c r="N108" i="11" s="1"/>
  <c r="M100" i="11"/>
  <c r="M99" i="11"/>
  <c r="P63" i="15"/>
  <c r="H37" i="15"/>
  <c r="P47" i="15"/>
  <c r="P48" i="15" s="1"/>
  <c r="O58" i="17"/>
  <c r="O59" i="17" s="1"/>
  <c r="F103" i="11"/>
  <c r="N103" i="11" s="1"/>
  <c r="M80" i="15"/>
  <c r="M70" i="15"/>
  <c r="M78" i="15"/>
  <c r="M72" i="15"/>
  <c r="M71" i="15"/>
  <c r="H63" i="15"/>
  <c r="H36" i="15"/>
  <c r="H53" i="15"/>
  <c r="P67" i="15"/>
  <c r="B99" i="11"/>
  <c r="B107" i="11" s="1"/>
  <c r="P37" i="15"/>
  <c r="H46" i="15"/>
  <c r="O55" i="16"/>
  <c r="O54" i="16" s="1"/>
  <c r="F90" i="11"/>
  <c r="F93" i="11" s="1"/>
  <c r="P64" i="15"/>
  <c r="P65" i="15" s="1"/>
  <c r="P53" i="15"/>
  <c r="K100" i="11"/>
  <c r="K109" i="11"/>
  <c r="K101" i="11"/>
  <c r="K107" i="11"/>
  <c r="P38" i="15"/>
  <c r="P54" i="15"/>
  <c r="H54" i="15"/>
  <c r="H64" i="15"/>
  <c r="H65" i="15" s="1"/>
  <c r="H44" i="15"/>
  <c r="K44" i="15"/>
  <c r="K46" i="15"/>
  <c r="P44" i="15"/>
  <c r="E86" i="11"/>
  <c r="E101" i="11"/>
  <c r="N20" i="7"/>
  <c r="AB38" i="12" s="1"/>
  <c r="B67" i="11"/>
  <c r="I31" i="13"/>
  <c r="N35" i="13"/>
  <c r="F38" i="13"/>
  <c r="G38" i="13"/>
  <c r="I38" i="13"/>
  <c r="N59" i="13"/>
  <c r="E38" i="13"/>
  <c r="L31" i="11"/>
  <c r="N66" i="13"/>
  <c r="N51" i="13"/>
  <c r="H31" i="13"/>
  <c r="H38" i="13"/>
  <c r="D29" i="13"/>
  <c r="N29" i="13" s="1"/>
  <c r="B31" i="13"/>
  <c r="N8" i="13"/>
  <c r="M31" i="13"/>
  <c r="L31" i="13"/>
  <c r="B38" i="13"/>
  <c r="N34" i="13"/>
  <c r="J67" i="11"/>
  <c r="J31" i="11"/>
  <c r="D84" i="11"/>
  <c r="D92" i="11" s="1"/>
  <c r="K38" i="11"/>
  <c r="B31" i="11"/>
  <c r="F31" i="11"/>
  <c r="B85" i="11"/>
  <c r="C84" i="11"/>
  <c r="C92" i="11" s="1"/>
  <c r="L85" i="11"/>
  <c r="D101" i="11"/>
  <c r="J107" i="11"/>
  <c r="C100" i="11"/>
  <c r="L84" i="11"/>
  <c r="M94" i="11"/>
  <c r="L107" i="11"/>
  <c r="M85" i="11"/>
  <c r="L92" i="11"/>
  <c r="M92" i="11"/>
  <c r="L99" i="11"/>
  <c r="L94" i="11"/>
  <c r="G67" i="11"/>
  <c r="M84" i="11"/>
  <c r="I67" i="11"/>
  <c r="J99" i="11"/>
  <c r="J101" i="11"/>
  <c r="L100" i="11"/>
  <c r="B100" i="11"/>
  <c r="B109" i="11"/>
  <c r="L101" i="11"/>
  <c r="B101" i="11"/>
  <c r="D100" i="11"/>
  <c r="J109" i="11"/>
  <c r="J94" i="11"/>
  <c r="D99" i="11"/>
  <c r="D107" i="11" s="1"/>
  <c r="J84" i="11"/>
  <c r="H109" i="11"/>
  <c r="J85" i="11"/>
  <c r="G84" i="11"/>
  <c r="D94" i="11"/>
  <c r="E84" i="11"/>
  <c r="E92" i="11" s="1"/>
  <c r="H85" i="11"/>
  <c r="H94" i="11"/>
  <c r="K85" i="11"/>
  <c r="K84" i="11"/>
  <c r="K92" i="11"/>
  <c r="K94" i="11"/>
  <c r="I109" i="11"/>
  <c r="C99" i="11"/>
  <c r="C107" i="11" s="1"/>
  <c r="C101" i="11"/>
  <c r="G107" i="11"/>
  <c r="I99" i="11"/>
  <c r="E99" i="11"/>
  <c r="E107" i="11" s="1"/>
  <c r="G100" i="11"/>
  <c r="G109" i="11"/>
  <c r="I100" i="11"/>
  <c r="I107" i="11"/>
  <c r="C109" i="11"/>
  <c r="G99" i="11"/>
  <c r="N102" i="11"/>
  <c r="H84" i="11"/>
  <c r="E109" i="11"/>
  <c r="G85" i="11"/>
  <c r="E100" i="11"/>
  <c r="H67" i="11"/>
  <c r="D67" i="11"/>
  <c r="M67" i="11"/>
  <c r="J38" i="11"/>
  <c r="H38" i="11"/>
  <c r="M31" i="11"/>
  <c r="F67" i="11"/>
  <c r="M38" i="11"/>
  <c r="G38" i="11"/>
  <c r="G31" i="11"/>
  <c r="F38" i="11"/>
  <c r="F92" i="11"/>
  <c r="F85" i="11"/>
  <c r="E85" i="11"/>
  <c r="I85" i="11"/>
  <c r="G94" i="11"/>
  <c r="C86" i="11"/>
  <c r="B86" i="11"/>
  <c r="H92" i="11"/>
  <c r="E94" i="11"/>
  <c r="D85" i="11"/>
  <c r="G92" i="11"/>
  <c r="N98" i="11"/>
  <c r="D109" i="11"/>
  <c r="I92" i="11"/>
  <c r="F107" i="11"/>
  <c r="H107" i="11"/>
  <c r="B94" i="11"/>
  <c r="H99" i="11"/>
  <c r="B84" i="11"/>
  <c r="B92" i="11" s="1"/>
  <c r="H100" i="11"/>
  <c r="J92" i="11"/>
  <c r="D86" i="11"/>
  <c r="I94" i="11"/>
  <c r="N83" i="11"/>
  <c r="C94" i="11"/>
  <c r="F101" i="11"/>
  <c r="N82" i="11"/>
  <c r="B38" i="11"/>
  <c r="I84" i="11"/>
  <c r="N104" i="11"/>
  <c r="H31" i="11"/>
  <c r="N87" i="11"/>
  <c r="C85" i="11"/>
  <c r="N89" i="11"/>
  <c r="E31" i="11"/>
  <c r="E38" i="11"/>
  <c r="C38" i="11"/>
  <c r="D31" i="11"/>
  <c r="N72" i="11"/>
  <c r="N70" i="11"/>
  <c r="N66" i="11"/>
  <c r="N71" i="11"/>
  <c r="C78" i="11"/>
  <c r="D15" i="5" s="1"/>
  <c r="D16" i="5" s="1"/>
  <c r="D27" i="5" s="1"/>
  <c r="D28" i="5" s="1"/>
  <c r="D29" i="5" s="1"/>
  <c r="D38" i="11"/>
  <c r="D78" i="11"/>
  <c r="E15" i="5" s="1"/>
  <c r="E16" i="5" s="1"/>
  <c r="E27" i="5" s="1"/>
  <c r="E28" i="5" s="1"/>
  <c r="E29" i="5" s="1"/>
  <c r="L67" i="11"/>
  <c r="K31" i="11"/>
  <c r="E78" i="11"/>
  <c r="F15" i="5" s="1"/>
  <c r="F16" i="5" s="1"/>
  <c r="F27" i="5" s="1"/>
  <c r="F28" i="5" s="1"/>
  <c r="F29" i="5" s="1"/>
  <c r="N73" i="11"/>
  <c r="N51" i="11"/>
  <c r="I38" i="11"/>
  <c r="I31" i="11"/>
  <c r="L38" i="11"/>
  <c r="N34" i="11"/>
  <c r="N35" i="11"/>
  <c r="N29" i="11"/>
  <c r="K67" i="11"/>
  <c r="N8" i="11"/>
  <c r="C31" i="11"/>
  <c r="N59" i="11"/>
  <c r="N19" i="11"/>
  <c r="E67" i="11"/>
  <c r="C67" i="11"/>
  <c r="O6" i="5"/>
  <c r="I19" i="5"/>
  <c r="K35" i="5"/>
  <c r="O3" i="5"/>
  <c r="K13" i="5"/>
  <c r="M13" i="5"/>
  <c r="N13" i="5"/>
  <c r="L13" i="5"/>
  <c r="O24" i="5"/>
  <c r="O4" i="5"/>
  <c r="O32" i="5"/>
  <c r="J35" i="5"/>
  <c r="M35" i="5"/>
  <c r="O33" i="5"/>
  <c r="L35" i="5"/>
  <c r="O34" i="5"/>
  <c r="N35" i="5"/>
  <c r="O31" i="5"/>
  <c r="I7" i="1"/>
  <c r="AE56" i="16" l="1"/>
  <c r="O54" i="17"/>
  <c r="F94" i="11"/>
  <c r="N97" i="11"/>
  <c r="N101" i="11" s="1"/>
  <c r="P81" i="15"/>
  <c r="P82" i="15" s="1"/>
  <c r="N93" i="11"/>
  <c r="N94" i="11" s="1"/>
  <c r="N90" i="11"/>
  <c r="N105" i="11"/>
  <c r="F109" i="11"/>
  <c r="P70" i="15"/>
  <c r="P78" i="15"/>
  <c r="P80" i="15"/>
  <c r="P72" i="15"/>
  <c r="O56" i="16"/>
  <c r="P71" i="15"/>
  <c r="N38" i="13"/>
  <c r="N31" i="13"/>
  <c r="N85" i="11"/>
  <c r="O21" i="5"/>
  <c r="N84" i="11"/>
  <c r="N92" i="11" s="1"/>
  <c r="N99" i="11"/>
  <c r="N86" i="11"/>
  <c r="N38" i="11"/>
  <c r="F78" i="11"/>
  <c r="G15" i="5" s="1"/>
  <c r="G16" i="5" s="1"/>
  <c r="G27" i="5" s="1"/>
  <c r="G28" i="5" s="1"/>
  <c r="G29" i="5" s="1"/>
  <c r="N74" i="11"/>
  <c r="N31" i="11"/>
  <c r="N67" i="11"/>
  <c r="O7" i="5"/>
  <c r="O17" i="5"/>
  <c r="O35" i="5"/>
  <c r="P31" i="5" s="1"/>
  <c r="N100" i="11" l="1"/>
  <c r="N109" i="11"/>
  <c r="N107" i="11"/>
  <c r="P32" i="5"/>
  <c r="G78" i="11"/>
  <c r="H15" i="5" s="1"/>
  <c r="H16" i="5" s="1"/>
  <c r="H27" i="5" s="1"/>
  <c r="H28" i="5" s="1"/>
  <c r="H29" i="5" s="1"/>
  <c r="O8" i="5"/>
  <c r="O18" i="5"/>
  <c r="J13" i="5"/>
  <c r="H78" i="11" l="1"/>
  <c r="I15" i="5" s="1"/>
  <c r="N76" i="11"/>
  <c r="O10" i="5"/>
  <c r="O9" i="5"/>
  <c r="O19" i="5"/>
  <c r="I16" i="5" l="1"/>
  <c r="I27" i="5" s="1"/>
  <c r="I28" i="5" s="1"/>
  <c r="I29" i="5" s="1"/>
  <c r="I78" i="11"/>
  <c r="J15" i="5" s="1"/>
  <c r="J16" i="5" s="1"/>
  <c r="J27" i="5" s="1"/>
  <c r="J28" i="5" s="1"/>
  <c r="J29" i="5" s="1"/>
  <c r="N77" i="11"/>
  <c r="B78" i="11"/>
  <c r="C15" i="5" s="1"/>
  <c r="C13" i="5"/>
  <c r="O20" i="5"/>
  <c r="O13" i="5" l="1"/>
  <c r="J78" i="11"/>
  <c r="K15" i="5" s="1"/>
  <c r="K16" i="5" s="1"/>
  <c r="K27" i="5" s="1"/>
  <c r="K28" i="5" s="1"/>
  <c r="K29" i="5" s="1"/>
  <c r="O22" i="5"/>
  <c r="P5" i="5" l="1"/>
  <c r="P6" i="5"/>
  <c r="P3" i="5"/>
  <c r="P4" i="5"/>
  <c r="P7" i="5"/>
  <c r="P8" i="5"/>
  <c r="P9" i="5"/>
  <c r="P10" i="5"/>
  <c r="K78" i="11"/>
  <c r="L15" i="5" s="1"/>
  <c r="L16" i="5" s="1"/>
  <c r="O23" i="5"/>
  <c r="L27" i="5" l="1"/>
  <c r="L28" i="5" s="1"/>
  <c r="L29" i="5" s="1"/>
  <c r="L78" i="11"/>
  <c r="M15" i="5" s="1"/>
  <c r="M16" i="5" s="1"/>
  <c r="M27" i="5" s="1"/>
  <c r="M28" i="5" s="1"/>
  <c r="M29" i="5" s="1"/>
  <c r="O25" i="5"/>
  <c r="M78" i="11" l="1"/>
  <c r="N75" i="11"/>
  <c r="O26" i="5"/>
  <c r="C27" i="5"/>
  <c r="N78" i="11" l="1"/>
  <c r="N15" i="5"/>
  <c r="C28" i="5"/>
  <c r="C29" i="5" s="1"/>
  <c r="N16" i="5" l="1"/>
  <c r="O15" i="5"/>
  <c r="N27" i="5" l="1"/>
  <c r="O16" i="5"/>
  <c r="N28" i="5" l="1"/>
  <c r="O27" i="5"/>
  <c r="P16" i="5" s="1"/>
  <c r="O28" i="5" l="1"/>
  <c r="O29" i="5" s="1"/>
  <c r="N29" i="5"/>
  <c r="P19" i="5"/>
  <c r="P20" i="5"/>
  <c r="P21" i="5"/>
  <c r="P25" i="5"/>
  <c r="P18" i="5"/>
  <c r="P22" i="5"/>
  <c r="P24" i="5"/>
  <c r="P23" i="5"/>
  <c r="P26" i="5"/>
  <c r="P17" i="5"/>
  <c r="P15" i="5"/>
</calcChain>
</file>

<file path=xl/sharedStrings.xml><?xml version="1.0" encoding="utf-8"?>
<sst xmlns="http://schemas.openxmlformats.org/spreadsheetml/2006/main" count="1322" uniqueCount="137">
  <si>
    <t>Amount</t>
  </si>
  <si>
    <t>Category</t>
  </si>
  <si>
    <t>Description</t>
  </si>
  <si>
    <t>TOTAL SPENT</t>
  </si>
  <si>
    <t>Software</t>
  </si>
  <si>
    <t>May</t>
  </si>
  <si>
    <t>Contest Entry</t>
  </si>
  <si>
    <t>ISBNs</t>
  </si>
  <si>
    <t>Cover Art</t>
  </si>
  <si>
    <t>Editing</t>
  </si>
  <si>
    <t>Business</t>
  </si>
  <si>
    <t>July</t>
  </si>
  <si>
    <t>Training</t>
  </si>
  <si>
    <t>August</t>
  </si>
  <si>
    <t>September</t>
  </si>
  <si>
    <t>October</t>
  </si>
  <si>
    <t>November</t>
  </si>
  <si>
    <t>December</t>
  </si>
  <si>
    <t>TOTALS</t>
  </si>
  <si>
    <t>June</t>
  </si>
  <si>
    <t>February</t>
  </si>
  <si>
    <t>Month</t>
  </si>
  <si>
    <t>January</t>
  </si>
  <si>
    <t>March</t>
  </si>
  <si>
    <t>April</t>
  </si>
  <si>
    <t>Sub-Totals</t>
  </si>
  <si>
    <t>NET PROFIT/LOSS</t>
  </si>
  <si>
    <t>Taxes</t>
  </si>
  <si>
    <t>Publishing/Upoad Fees</t>
  </si>
  <si>
    <t>Other</t>
  </si>
  <si>
    <t>Ads: Goodreads</t>
  </si>
  <si>
    <t>Ads: Facebook</t>
  </si>
  <si>
    <t>Ads: Bookbub</t>
  </si>
  <si>
    <t>Ads: AMS US</t>
  </si>
  <si>
    <t>Ads: AMS UK</t>
  </si>
  <si>
    <t>Ads: AMS CA</t>
  </si>
  <si>
    <t>Ads: AMS AU</t>
  </si>
  <si>
    <t>EXPENSES by TYPE</t>
  </si>
  <si>
    <t>P&amp;L</t>
  </si>
  <si>
    <t>AudioBook Production</t>
  </si>
  <si>
    <t>Ads vs. INCOME</t>
  </si>
  <si>
    <t>Ads: Promo Sites</t>
  </si>
  <si>
    <t>EXPENSES BY SERIES</t>
  </si>
  <si>
    <t>PROFIT/LOSS by SERIES</t>
  </si>
  <si>
    <t>INCOME by SERIES</t>
  </si>
  <si>
    <t>Royalty Amount</t>
  </si>
  <si>
    <t>INCOME by PLATFORM</t>
  </si>
  <si>
    <t>Kindle Direct Publishing</t>
  </si>
  <si>
    <t>Draft2Digital</t>
  </si>
  <si>
    <t>Findaway Voices</t>
  </si>
  <si>
    <t>Amazon Affiliate Program</t>
  </si>
  <si>
    <t>Apple Affiliate Program</t>
  </si>
  <si>
    <t>Direct Sales</t>
  </si>
  <si>
    <t>Barnes &amp; Noble Print</t>
  </si>
  <si>
    <t>Ingram Spark Print</t>
  </si>
  <si>
    <t>Series Title</t>
  </si>
  <si>
    <t>Channel/Platform</t>
  </si>
  <si>
    <t>TOTAL INCOME</t>
  </si>
  <si>
    <t>Amount Spent</t>
  </si>
  <si>
    <t>Impressions</t>
  </si>
  <si>
    <t>Clicks</t>
  </si>
  <si>
    <t>CTR</t>
  </si>
  <si>
    <t>Cost per Click</t>
  </si>
  <si>
    <t>Ad Platform</t>
  </si>
  <si>
    <t>AMS AD PERFORMANCE</t>
  </si>
  <si>
    <t>CPC</t>
  </si>
  <si>
    <t>Spend</t>
  </si>
  <si>
    <t>KENP Reads</t>
  </si>
  <si>
    <t>Unit Type</t>
  </si>
  <si>
    <t>ADVERTISING $ by PLATFORM</t>
  </si>
  <si>
    <t>ADVERTISING $ by BOOK</t>
  </si>
  <si>
    <t>Series Royalty</t>
  </si>
  <si>
    <t>Number of Pages in Series</t>
  </si>
  <si>
    <t>KENP Full Reads (Calculated)</t>
  </si>
  <si>
    <t>Conversion Rate</t>
  </si>
  <si>
    <t>Clicks per Impressions</t>
  </si>
  <si>
    <t>Orders per Click</t>
  </si>
  <si>
    <t>Paid Units</t>
  </si>
  <si>
    <t>Free Units</t>
  </si>
  <si>
    <t>TOTAL EXPENSES</t>
  </si>
  <si>
    <t>Total Income by Series</t>
  </si>
  <si>
    <t>Vendor</t>
  </si>
  <si>
    <t>List Management</t>
  </si>
  <si>
    <t>CPM</t>
  </si>
  <si>
    <t>Note</t>
  </si>
  <si>
    <t>Units Sold</t>
  </si>
  <si>
    <t>Unit Format</t>
  </si>
  <si>
    <t>Audiobook</t>
  </si>
  <si>
    <t>eBook</t>
  </si>
  <si>
    <t>Paperback</t>
  </si>
  <si>
    <t>Hardback</t>
  </si>
  <si>
    <t>Income by Channel/Platform</t>
  </si>
  <si>
    <t>Income by Title</t>
  </si>
  <si>
    <t>INCOME &amp; SALES SNAPSHOT</t>
  </si>
  <si>
    <t>Advertising Spend</t>
  </si>
  <si>
    <t>Non-Ad Expenses</t>
  </si>
  <si>
    <t>Paid Units by Series</t>
  </si>
  <si>
    <t>Advertising</t>
  </si>
  <si>
    <t>Paid Units by  Format</t>
  </si>
  <si>
    <t>Paid Units by Channel/Platform</t>
  </si>
  <si>
    <t>Units by Payment Type</t>
  </si>
  <si>
    <t>Advertising by Type</t>
  </si>
  <si>
    <t>Expense by Type</t>
  </si>
  <si>
    <t>Income by Channel</t>
  </si>
  <si>
    <t>Sales Unit Type</t>
  </si>
  <si>
    <t>Sales Unit by Format</t>
  </si>
  <si>
    <t>Income by Title/Channel</t>
  </si>
  <si>
    <t>Non-Advertising Expense Category</t>
  </si>
  <si>
    <t>Series List</t>
  </si>
  <si>
    <t>Monthly Income Data Entry</t>
  </si>
  <si>
    <t>X</t>
  </si>
  <si>
    <t>Monthly Advertising Expense Data Entry</t>
  </si>
  <si>
    <t>PROFIT/LOSS</t>
  </si>
  <si>
    <t>Clicks per Reader</t>
  </si>
  <si>
    <t>Impressions per Click</t>
  </si>
  <si>
    <t>May 29-31</t>
  </si>
  <si>
    <t>May 22-28</t>
  </si>
  <si>
    <t>May 15-21</t>
  </si>
  <si>
    <t>May 8-14</t>
  </si>
  <si>
    <t>May 1-7</t>
  </si>
  <si>
    <t>GERMANY</t>
  </si>
  <si>
    <t>UNITED KINGDOM</t>
  </si>
  <si>
    <t>AUSTRALIA</t>
  </si>
  <si>
    <t>CANADA</t>
  </si>
  <si>
    <t>UNITED STATES</t>
  </si>
  <si>
    <t>P&amp;L - Cash Flow Basis</t>
  </si>
  <si>
    <t>YTD Business Dashboard</t>
  </si>
  <si>
    <t>FACEBOOK ADS</t>
  </si>
  <si>
    <t>AMAZON ADS</t>
  </si>
  <si>
    <t>Clicks per Paid Unit</t>
  </si>
  <si>
    <t>Ads Weekly Dashboard</t>
  </si>
  <si>
    <t>Website</t>
  </si>
  <si>
    <t>Conversion Rate (w/ KENP)</t>
  </si>
  <si>
    <t>Conversion Rate (Paid Units Only)</t>
  </si>
  <si>
    <t>Series 1</t>
  </si>
  <si>
    <t>Series 2</t>
  </si>
  <si>
    <t>Series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</si>
</sst>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#,##0.0_);\(#,##0.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44" fontId="0" fillId="0" borderId="0" xfId="1" applyFont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44" fontId="0" fillId="0" borderId="5" xfId="1" applyFont="1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44" fontId="0" fillId="0" borderId="9" xfId="1" applyFont="1" applyBorder="1"/>
    <xf numFmtId="0" fontId="0" fillId="0" borderId="10" xfId="0" applyBorder="1"/>
    <xf numFmtId="44" fontId="0" fillId="0" borderId="11" xfId="1" applyFont="1" applyFill="1" applyBorder="1"/>
    <xf numFmtId="0" fontId="0" fillId="0" borderId="2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/>
    <xf numFmtId="44" fontId="0" fillId="0" borderId="0" xfId="1" applyFont="1" applyBorder="1"/>
    <xf numFmtId="0" fontId="4" fillId="3" borderId="4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vertical="center"/>
    </xf>
    <xf numFmtId="44" fontId="0" fillId="4" borderId="0" xfId="1" applyFont="1" applyFill="1" applyBorder="1" applyAlignment="1">
      <alignment vertical="center"/>
    </xf>
    <xf numFmtId="44" fontId="0" fillId="4" borderId="7" xfId="1" applyFont="1" applyFill="1" applyBorder="1" applyAlignment="1">
      <alignment vertical="center"/>
    </xf>
    <xf numFmtId="44" fontId="0" fillId="2" borderId="0" xfId="1" applyFont="1" applyFill="1" applyAlignment="1">
      <alignment vertical="center"/>
    </xf>
    <xf numFmtId="44" fontId="0" fillId="4" borderId="0" xfId="1" applyFont="1" applyFill="1" applyAlignment="1">
      <alignment vertical="center"/>
    </xf>
    <xf numFmtId="44" fontId="0" fillId="2" borderId="0" xfId="1" applyFont="1" applyFill="1" applyBorder="1" applyAlignment="1">
      <alignment vertical="center"/>
    </xf>
    <xf numFmtId="44" fontId="0" fillId="2" borderId="7" xfId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44" fontId="2" fillId="4" borderId="12" xfId="1" applyFont="1" applyFill="1" applyBorder="1" applyAlignment="1">
      <alignment vertical="center"/>
    </xf>
    <xf numFmtId="44" fontId="2" fillId="4" borderId="15" xfId="1" applyFont="1" applyFill="1" applyBorder="1" applyAlignment="1">
      <alignment vertical="center"/>
    </xf>
    <xf numFmtId="44" fontId="0" fillId="0" borderId="0" xfId="1" applyFont="1" applyBorder="1" applyAlignment="1">
      <alignment vertical="center"/>
    </xf>
    <xf numFmtId="44" fontId="0" fillId="0" borderId="7" xfId="1" applyFont="1" applyBorder="1" applyAlignment="1">
      <alignment vertical="center"/>
    </xf>
    <xf numFmtId="44" fontId="0" fillId="5" borderId="0" xfId="1" applyFont="1" applyFill="1" applyBorder="1" applyAlignment="1">
      <alignment vertical="center"/>
    </xf>
    <xf numFmtId="44" fontId="0" fillId="5" borderId="7" xfId="1" applyFont="1" applyFill="1" applyBorder="1" applyAlignment="1">
      <alignment vertical="center"/>
    </xf>
    <xf numFmtId="44" fontId="2" fillId="0" borderId="12" xfId="1" applyFont="1" applyBorder="1" applyAlignment="1">
      <alignment vertical="center"/>
    </xf>
    <xf numFmtId="44" fontId="2" fillId="0" borderId="15" xfId="1" applyFont="1" applyBorder="1" applyAlignment="1">
      <alignment vertical="center"/>
    </xf>
    <xf numFmtId="44" fontId="2" fillId="4" borderId="0" xfId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44" fontId="2" fillId="4" borderId="7" xfId="1" applyFont="1" applyFill="1" applyBorder="1" applyAlignment="1">
      <alignment vertical="center"/>
    </xf>
    <xf numFmtId="44" fontId="6" fillId="2" borderId="12" xfId="2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horizontal="center" wrapText="1"/>
    </xf>
    <xf numFmtId="0" fontId="4" fillId="6" borderId="16" xfId="0" applyFont="1" applyFill="1" applyBorder="1" applyAlignment="1">
      <alignment vertical="center"/>
    </xf>
    <xf numFmtId="44" fontId="2" fillId="6" borderId="17" xfId="1" applyFont="1" applyFill="1" applyBorder="1" applyAlignment="1">
      <alignment vertical="center"/>
    </xf>
    <xf numFmtId="44" fontId="2" fillId="6" borderId="18" xfId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44" fontId="2" fillId="2" borderId="12" xfId="1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4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5" xfId="2" applyNumberFormat="1" applyFont="1" applyBorder="1"/>
    <xf numFmtId="165" fontId="0" fillId="0" borderId="7" xfId="2" applyNumberFormat="1" applyFont="1" applyBorder="1"/>
    <xf numFmtId="165" fontId="0" fillId="0" borderId="9" xfId="2" applyNumberFormat="1" applyFont="1" applyBorder="1"/>
    <xf numFmtId="44" fontId="0" fillId="2" borderId="2" xfId="1" applyFont="1" applyFill="1" applyBorder="1"/>
    <xf numFmtId="165" fontId="0" fillId="0" borderId="2" xfId="2" applyNumberFormat="1" applyFont="1" applyBorder="1"/>
    <xf numFmtId="165" fontId="0" fillId="4" borderId="0" xfId="2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65" fontId="0" fillId="2" borderId="0" xfId="2" applyNumberFormat="1" applyFont="1" applyFill="1" applyAlignment="1">
      <alignment horizontal="left" vertical="center"/>
    </xf>
    <xf numFmtId="44" fontId="0" fillId="2" borderId="0" xfId="1" applyFont="1" applyFill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166" fontId="0" fillId="4" borderId="0" xfId="3" applyNumberFormat="1" applyFont="1" applyFill="1" applyAlignment="1">
      <alignment horizontal="right" vertical="center"/>
    </xf>
    <xf numFmtId="165" fontId="0" fillId="4" borderId="0" xfId="2" applyNumberFormat="1" applyFont="1" applyFill="1" applyAlignment="1">
      <alignment horizontal="right" vertical="center"/>
    </xf>
    <xf numFmtId="44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right" vertical="center"/>
    </xf>
    <xf numFmtId="166" fontId="2" fillId="2" borderId="12" xfId="3" applyNumberFormat="1" applyFont="1" applyFill="1" applyBorder="1" applyAlignment="1">
      <alignment vertical="center"/>
    </xf>
    <xf numFmtId="0" fontId="5" fillId="4" borderId="0" xfId="0" applyFont="1" applyFill="1"/>
    <xf numFmtId="0" fontId="6" fillId="2" borderId="12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44" fontId="0" fillId="0" borderId="2" xfId="1" applyFon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2" xfId="2" applyNumberFormat="1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4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44" fontId="0" fillId="2" borderId="20" xfId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4" fontId="0" fillId="2" borderId="9" xfId="1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44" fontId="2" fillId="6" borderId="19" xfId="1" applyFont="1" applyFill="1" applyBorder="1" applyAlignment="1">
      <alignment vertical="center"/>
    </xf>
    <xf numFmtId="44" fontId="2" fillId="6" borderId="11" xfId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44" fontId="2" fillId="0" borderId="22" xfId="1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4" fontId="2" fillId="2" borderId="22" xfId="1" applyFont="1" applyFill="1" applyBorder="1" applyAlignment="1">
      <alignment vertical="center"/>
    </xf>
    <xf numFmtId="44" fontId="2" fillId="2" borderId="23" xfId="1" applyFont="1" applyFill="1" applyBorder="1" applyAlignment="1">
      <alignment vertical="center"/>
    </xf>
    <xf numFmtId="10" fontId="0" fillId="2" borderId="2" xfId="3" applyNumberFormat="1" applyFont="1" applyFill="1" applyBorder="1"/>
    <xf numFmtId="0" fontId="5" fillId="4" borderId="24" xfId="0" applyFont="1" applyFill="1" applyBorder="1"/>
    <xf numFmtId="0" fontId="2" fillId="3" borderId="24" xfId="0" applyFont="1" applyFill="1" applyBorder="1" applyAlignment="1">
      <alignment horizontal="center"/>
    </xf>
    <xf numFmtId="0" fontId="7" fillId="4" borderId="24" xfId="0" applyFont="1" applyFill="1" applyBorder="1"/>
    <xf numFmtId="165" fontId="0" fillId="0" borderId="11" xfId="2" applyNumberFormat="1" applyFont="1" applyBorder="1"/>
    <xf numFmtId="165" fontId="0" fillId="0" borderId="11" xfId="0" applyNumberFormat="1" applyBorder="1"/>
    <xf numFmtId="44" fontId="0" fillId="0" borderId="11" xfId="0" applyNumberFormat="1" applyBorder="1"/>
    <xf numFmtId="0" fontId="9" fillId="0" borderId="0" xfId="0" applyFont="1" applyAlignment="1">
      <alignment vertical="center"/>
    </xf>
    <xf numFmtId="166" fontId="9" fillId="0" borderId="0" xfId="3" applyNumberFormat="1" applyFont="1" applyAlignment="1">
      <alignment vertical="center"/>
    </xf>
    <xf numFmtId="165" fontId="0" fillId="4" borderId="0" xfId="2" applyNumberFormat="1" applyFont="1" applyFill="1" applyAlignment="1">
      <alignment vertical="center"/>
    </xf>
    <xf numFmtId="165" fontId="0" fillId="2" borderId="0" xfId="2" applyNumberFormat="1" applyFont="1" applyFill="1" applyAlignment="1">
      <alignment vertical="center"/>
    </xf>
    <xf numFmtId="165" fontId="2" fillId="4" borderId="12" xfId="2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43" fontId="0" fillId="0" borderId="0" xfId="2" applyFont="1"/>
    <xf numFmtId="0" fontId="0" fillId="5" borderId="0" xfId="0" applyFill="1"/>
    <xf numFmtId="43" fontId="0" fillId="5" borderId="0" xfId="2" applyFont="1" applyFill="1" applyBorder="1"/>
    <xf numFmtId="0" fontId="0" fillId="5" borderId="20" xfId="0" applyFill="1" applyBorder="1"/>
    <xf numFmtId="43" fontId="0" fillId="5" borderId="20" xfId="2" applyFont="1" applyFill="1" applyBorder="1"/>
    <xf numFmtId="0" fontId="0" fillId="7" borderId="0" xfId="0" applyFill="1"/>
    <xf numFmtId="165" fontId="0" fillId="7" borderId="0" xfId="2" applyNumberFormat="1" applyFont="1" applyFill="1" applyBorder="1"/>
    <xf numFmtId="0" fontId="0" fillId="7" borderId="20" xfId="0" applyFill="1" applyBorder="1"/>
    <xf numFmtId="165" fontId="0" fillId="7" borderId="20" xfId="2" applyNumberFormat="1" applyFont="1" applyFill="1" applyBorder="1"/>
    <xf numFmtId="0" fontId="6" fillId="0" borderId="0" xfId="0" applyFont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9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0" fillId="4" borderId="0" xfId="0" applyFill="1"/>
    <xf numFmtId="166" fontId="12" fillId="4" borderId="0" xfId="3" applyNumberFormat="1" applyFont="1" applyFill="1" applyAlignment="1">
      <alignment vertical="top"/>
    </xf>
    <xf numFmtId="44" fontId="4" fillId="10" borderId="25" xfId="1" applyFont="1" applyFill="1" applyBorder="1" applyAlignment="1">
      <alignment vertical="center"/>
    </xf>
    <xf numFmtId="44" fontId="2" fillId="10" borderId="26" xfId="1" applyFont="1" applyFill="1" applyBorder="1" applyAlignment="1">
      <alignment vertical="center"/>
    </xf>
    <xf numFmtId="0" fontId="2" fillId="10" borderId="27" xfId="0" applyFont="1" applyFill="1" applyBorder="1" applyAlignment="1">
      <alignment horizontal="left" vertical="center"/>
    </xf>
    <xf numFmtId="44" fontId="2" fillId="3" borderId="12" xfId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166" fontId="4" fillId="0" borderId="23" xfId="3" applyNumberFormat="1" applyFont="1" applyFill="1" applyBorder="1" applyAlignment="1">
      <alignment vertical="center"/>
    </xf>
    <xf numFmtId="166" fontId="2" fillId="0" borderId="22" xfId="3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7" fontId="4" fillId="0" borderId="7" xfId="2" applyNumberFormat="1" applyFont="1" applyFill="1" applyBorder="1" applyAlignment="1">
      <alignment horizontal="right" vertical="center"/>
    </xf>
    <xf numFmtId="167" fontId="0" fillId="0" borderId="0" xfId="2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65" fontId="4" fillId="0" borderId="7" xfId="2" applyNumberFormat="1" applyFont="1" applyFill="1" applyBorder="1" applyAlignment="1">
      <alignment horizontal="right" vertical="center"/>
    </xf>
    <xf numFmtId="165" fontId="0" fillId="0" borderId="0" xfId="2" applyNumberFormat="1" applyFont="1" applyFill="1" applyBorder="1" applyAlignment="1">
      <alignment horizontal="right" vertical="center"/>
    </xf>
    <xf numFmtId="165" fontId="4" fillId="0" borderId="7" xfId="2" applyNumberFormat="1" applyFont="1" applyFill="1" applyBorder="1" applyAlignment="1">
      <alignment horizontal="left" vertical="center"/>
    </xf>
    <xf numFmtId="165" fontId="0" fillId="0" borderId="0" xfId="2" applyNumberFormat="1" applyFont="1" applyFill="1" applyBorder="1" applyAlignment="1">
      <alignment horizontal="left" vertical="center"/>
    </xf>
    <xf numFmtId="165" fontId="4" fillId="0" borderId="7" xfId="0" applyNumberFormat="1" applyFont="1" applyBorder="1"/>
    <xf numFmtId="165" fontId="0" fillId="0" borderId="0" xfId="0" applyNumberFormat="1"/>
    <xf numFmtId="44" fontId="4" fillId="2" borderId="7" xfId="1" applyFont="1" applyFill="1" applyBorder="1"/>
    <xf numFmtId="0" fontId="0" fillId="2" borderId="6" xfId="0" applyFill="1" applyBorder="1" applyAlignment="1">
      <alignment horizontal="left" vertical="center"/>
    </xf>
    <xf numFmtId="44" fontId="0" fillId="2" borderId="0" xfId="1" applyFont="1" applyFill="1"/>
    <xf numFmtId="44" fontId="4" fillId="0" borderId="7" xfId="1" applyFont="1" applyFill="1" applyBorder="1" applyAlignment="1">
      <alignment horizontal="left" vertical="center"/>
    </xf>
    <xf numFmtId="44" fontId="0" fillId="0" borderId="0" xfId="1" applyFont="1" applyFill="1" applyBorder="1" applyAlignment="1">
      <alignment horizontal="left" vertical="center"/>
    </xf>
    <xf numFmtId="10" fontId="4" fillId="0" borderId="7" xfId="3" applyNumberFormat="1" applyFont="1" applyFill="1" applyBorder="1" applyAlignment="1">
      <alignment horizontal="right" vertical="center"/>
    </xf>
    <xf numFmtId="10" fontId="0" fillId="0" borderId="0" xfId="3" applyNumberFormat="1" applyFont="1" applyFill="1" applyBorder="1" applyAlignment="1">
      <alignment horizontal="right" vertical="center"/>
    </xf>
    <xf numFmtId="44" fontId="4" fillId="0" borderId="7" xfId="1" applyFont="1" applyBorder="1"/>
    <xf numFmtId="0" fontId="11" fillId="11" borderId="5" xfId="0" applyFont="1" applyFill="1" applyBorder="1" applyAlignment="1">
      <alignment horizontal="center"/>
    </xf>
    <xf numFmtId="16" fontId="11" fillId="11" borderId="13" xfId="0" applyNumberFormat="1" applyFont="1" applyFill="1" applyBorder="1" applyAlignment="1">
      <alignment horizontal="center"/>
    </xf>
    <xf numFmtId="0" fontId="13" fillId="11" borderId="4" xfId="0" applyFont="1" applyFill="1" applyBorder="1" applyAlignment="1">
      <alignment horizontal="left"/>
    </xf>
    <xf numFmtId="16" fontId="2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44" fontId="4" fillId="0" borderId="25" xfId="1" applyFont="1" applyFill="1" applyBorder="1" applyAlignment="1">
      <alignment vertical="center"/>
    </xf>
    <xf numFmtId="44" fontId="2" fillId="0" borderId="26" xfId="1" applyFont="1" applyFill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44" fontId="2" fillId="0" borderId="12" xfId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65" fontId="0" fillId="5" borderId="28" xfId="2" applyNumberFormat="1" applyFont="1" applyFill="1" applyBorder="1" applyAlignment="1">
      <alignment horizontal="left" vertical="center"/>
    </xf>
    <xf numFmtId="44" fontId="0" fillId="5" borderId="29" xfId="0" applyNumberFormat="1" applyFill="1" applyBorder="1" applyAlignment="1">
      <alignment horizontal="left" vertical="center"/>
    </xf>
    <xf numFmtId="44" fontId="0" fillId="7" borderId="29" xfId="1" applyFont="1" applyFill="1" applyBorder="1" applyAlignment="1">
      <alignment horizontal="left" vertical="center"/>
    </xf>
    <xf numFmtId="165" fontId="0" fillId="7" borderId="29" xfId="2" applyNumberFormat="1" applyFont="1" applyFill="1" applyBorder="1" applyAlignment="1">
      <alignment horizontal="left" vertical="center"/>
    </xf>
    <xf numFmtId="165" fontId="0" fillId="7" borderId="28" xfId="2" applyNumberFormat="1" applyFont="1" applyFill="1" applyBorder="1" applyAlignment="1">
      <alignment horizontal="left" vertical="center"/>
    </xf>
    <xf numFmtId="165" fontId="0" fillId="7" borderId="30" xfId="2" applyNumberFormat="1" applyFont="1" applyFill="1" applyBorder="1" applyAlignment="1">
      <alignment horizontal="left" vertical="center"/>
    </xf>
    <xf numFmtId="165" fontId="0" fillId="7" borderId="31" xfId="2" applyNumberFormat="1" applyFont="1" applyFill="1" applyBorder="1" applyAlignment="1">
      <alignment horizontal="left" vertical="center"/>
    </xf>
    <xf numFmtId="0" fontId="2" fillId="12" borderId="0" xfId="0" applyFont="1" applyFill="1" applyAlignment="1">
      <alignment horizontal="center"/>
    </xf>
    <xf numFmtId="16" fontId="2" fillId="12" borderId="0" xfId="0" applyNumberFormat="1" applyFont="1" applyFill="1" applyAlignment="1">
      <alignment horizontal="center"/>
    </xf>
    <xf numFmtId="0" fontId="4" fillId="12" borderId="0" xfId="0" applyFont="1" applyFill="1" applyAlignment="1">
      <alignment horizontal="left"/>
    </xf>
    <xf numFmtId="0" fontId="15" fillId="8" borderId="0" xfId="0" applyFont="1" applyFill="1" applyAlignment="1">
      <alignment horizontal="center"/>
    </xf>
    <xf numFmtId="16" fontId="15" fillId="8" borderId="0" xfId="0" applyNumberFormat="1" applyFont="1" applyFill="1" applyAlignment="1">
      <alignment horizontal="center"/>
    </xf>
    <xf numFmtId="0" fontId="16" fillId="8" borderId="0" xfId="0" applyFont="1" applyFill="1" applyAlignment="1">
      <alignment horizontal="left"/>
    </xf>
    <xf numFmtId="166" fontId="9" fillId="0" borderId="0" xfId="3" applyNumberFormat="1" applyFont="1" applyBorder="1" applyAlignment="1">
      <alignment horizontal="right" vertical="top"/>
    </xf>
    <xf numFmtId="0" fontId="0" fillId="3" borderId="0" xfId="0" applyFill="1"/>
    <xf numFmtId="44" fontId="21" fillId="0" borderId="7" xfId="1" applyFont="1" applyBorder="1"/>
    <xf numFmtId="165" fontId="21" fillId="0" borderId="7" xfId="2" applyNumberFormat="1" applyFont="1" applyFill="1" applyBorder="1" applyAlignment="1">
      <alignment horizontal="left" vertical="center"/>
    </xf>
    <xf numFmtId="10" fontId="21" fillId="0" borderId="7" xfId="3" applyNumberFormat="1" applyFont="1" applyFill="1" applyBorder="1" applyAlignment="1">
      <alignment horizontal="right" vertical="center"/>
    </xf>
    <xf numFmtId="44" fontId="21" fillId="0" borderId="7" xfId="1" applyFont="1" applyFill="1" applyBorder="1" applyAlignment="1">
      <alignment horizontal="left" vertical="center"/>
    </xf>
    <xf numFmtId="165" fontId="21" fillId="0" borderId="7" xfId="0" applyNumberFormat="1" applyFont="1" applyBorder="1"/>
    <xf numFmtId="44" fontId="0" fillId="0" borderId="0" xfId="0" applyNumberFormat="1" applyAlignment="1">
      <alignment horizontal="left" vertical="center"/>
    </xf>
    <xf numFmtId="165" fontId="0" fillId="0" borderId="7" xfId="2" applyNumberFormat="1" applyFont="1" applyFill="1" applyBorder="1" applyAlignment="1">
      <alignment horizontal="right" vertical="center"/>
    </xf>
    <xf numFmtId="168" fontId="0" fillId="0" borderId="0" xfId="2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166" fontId="2" fillId="0" borderId="32" xfId="3" applyNumberFormat="1" applyFont="1" applyFill="1" applyBorder="1" applyAlignment="1">
      <alignment vertical="center"/>
    </xf>
    <xf numFmtId="166" fontId="4" fillId="0" borderId="33" xfId="3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166" fontId="2" fillId="0" borderId="20" xfId="3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166" fontId="4" fillId="0" borderId="9" xfId="3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9" tint="-0.24994659260841701"/>
      </font>
    </dxf>
    <dxf>
      <font>
        <color theme="4" tint="-0.24994659260841701"/>
      </font>
    </dxf>
    <dxf>
      <font>
        <color rgb="FFC00000"/>
      </font>
    </dxf>
    <dxf>
      <font>
        <color theme="9" tint="-0.24994659260841701"/>
      </font>
    </dxf>
    <dxf>
      <font>
        <color theme="4" tint="-0.24994659260841701"/>
      </font>
    </dxf>
    <dxf>
      <font>
        <color rgb="FFC00000"/>
      </font>
    </dxf>
    <dxf>
      <font>
        <color theme="9" tint="-0.24994659260841701"/>
      </font>
    </dxf>
    <dxf>
      <font>
        <color theme="4" tint="-0.24994659260841701"/>
      </font>
    </dxf>
    <dxf>
      <font>
        <color rgb="FFC00000"/>
      </font>
    </dxf>
    <dxf>
      <font>
        <color theme="9" tint="-0.24994659260841701"/>
      </font>
    </dxf>
    <dxf>
      <font>
        <color theme="4" tint="-0.24994659260841701"/>
      </font>
    </dxf>
    <dxf>
      <font>
        <color rgb="FFC00000"/>
      </font>
    </dxf>
    <dxf>
      <font>
        <color theme="9" tint="-0.24994659260841701"/>
      </font>
    </dxf>
    <dxf>
      <font>
        <color theme="4" tint="-0.24994659260841701"/>
      </font>
    </dxf>
    <dxf>
      <font>
        <color rgb="FFC0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FF66"/>
      <color rgb="FFFFFF99"/>
      <color rgb="FFFFC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Income vs.</a:t>
            </a:r>
            <a:r>
              <a:rPr lang="en-US" b="1" baseline="0"/>
              <a:t> Net Profit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'P&amp;L'!$B$13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cat>
            <c:strRef>
              <c:f>'P&amp;L'!$C$2:$N$2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'P&amp;L'!$C$13:$N$13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3-49AA-B9F6-346556CFD26A}"/>
            </c:ext>
          </c:extLst>
        </c:ser>
        <c:ser>
          <c:idx val="1"/>
          <c:order val="1"/>
          <c:tx>
            <c:strRef>
              <c:f>'P&amp;L'!$B$28</c:f>
              <c:strCache>
                <c:ptCount val="1"/>
                <c:pt idx="0">
                  <c:v>NET PROFIT/LOSS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bg1"/>
              </a:solidFill>
            </a:ln>
            <a:effectLst/>
          </c:spPr>
          <c:invertIfNegative val="0"/>
          <c:cat>
            <c:strRef>
              <c:f>'P&amp;L'!$C$2:$N$2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'P&amp;L'!$C$28:$N$28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3-49AA-B9F6-346556CFD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3161695"/>
        <c:axId val="1163162111"/>
      </c:barChart>
      <c:catAx>
        <c:axId val="116316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162111"/>
        <c:crosses val="autoZero"/>
        <c:auto val="1"/>
        <c:lblAlgn val="ctr"/>
        <c:lblOffset val="100"/>
        <c:noMultiLvlLbl val="0"/>
      </c:catAx>
      <c:valAx>
        <c:axId val="116316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16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Amazon Clicks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1"/>
          <c:tx>
            <c:strRef>
              <c:f>'Ads Dashboard'!$J$68</c:f>
              <c:strCache>
                <c:ptCount val="1"/>
                <c:pt idx="0">
                  <c:v>Clicks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B5D6-49B2-9922-76967A73DF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'Ads Dashboard'!$K$68:$O$68</c:f>
              <c:numCache>
                <c:formatCode>_(* #,##0_);_(* \(#,##0\);_(* "-"??_);_(@_)</c:formatCode>
                <c:ptCount val="5"/>
                <c:pt idx="0">
                  <c:v>757</c:v>
                </c:pt>
                <c:pt idx="1">
                  <c:v>758</c:v>
                </c:pt>
                <c:pt idx="2">
                  <c:v>1392</c:v>
                </c:pt>
                <c:pt idx="3">
                  <c:v>384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6-49B2-9922-76967A73DF53}"/>
            </c:ext>
          </c:extLst>
        </c:ser>
        <c:ser>
          <c:idx val="0"/>
          <c:order val="2"/>
          <c:tx>
            <c:strRef>
              <c:f>'Ads Dashboard'!$J$71</c:f>
              <c:strCache>
                <c:ptCount val="1"/>
                <c:pt idx="0">
                  <c:v>CTR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'Ads Dashboard'!$K$71:$O$71</c:f>
              <c:numCache>
                <c:formatCode>0.00%</c:formatCode>
                <c:ptCount val="5"/>
                <c:pt idx="0">
                  <c:v>2.1056730782603858E-3</c:v>
                </c:pt>
                <c:pt idx="1">
                  <c:v>2.0929571164683696E-3</c:v>
                </c:pt>
                <c:pt idx="2">
                  <c:v>2.2776247907677657E-3</c:v>
                </c:pt>
                <c:pt idx="3">
                  <c:v>2.4876105334758528E-3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6-49B2-9922-76967A73DF53}"/>
            </c:ext>
          </c:extLst>
        </c:ser>
        <c:ser>
          <c:idx val="4"/>
          <c:order val="4"/>
          <c:tx>
            <c:strRef>
              <c:f>'Ads Dashboard'!$J$70</c:f>
              <c:strCache>
                <c:ptCount val="1"/>
                <c:pt idx="0">
                  <c:v>Impressions per Click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'Ads Dashboard'!$K$70:$O$70</c:f>
              <c:numCache>
                <c:formatCode>_(* #,##0.0_);_(* \(#,##0.0\);_(* "-"??_);_(@_)</c:formatCode>
                <c:ptCount val="5"/>
                <c:pt idx="0">
                  <c:v>474.90752972258917</c:v>
                </c:pt>
                <c:pt idx="1">
                  <c:v>477.79287598944592</c:v>
                </c:pt>
                <c:pt idx="2">
                  <c:v>439.05387931034483</c:v>
                </c:pt>
                <c:pt idx="3">
                  <c:v>401.9921875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D6-49B2-9922-76967A73DF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98334400"/>
        <c:axId val="79833148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'Ads Dashboard'!$J$67</c15:sqref>
                        </c15:formulaRef>
                      </c:ext>
                    </c:extLst>
                    <c:strCache>
                      <c:ptCount val="1"/>
                      <c:pt idx="0">
                        <c:v>Impressions</c:v>
                      </c:pt>
                    </c:strCache>
                  </c:strRef>
                </c:tx>
                <c:spPr>
                  <a:ln w="22225" cap="rnd">
                    <a:solidFill>
                      <a:schemeClr val="accent3"/>
                    </a:solidFill>
                  </a:ln>
                  <a:effectLst>
                    <a:glow rad="139700">
                      <a:schemeClr val="accent3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4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3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'Ads Dashboard'!$K$66:$O$66</c15:sqref>
                        </c15:formulaRef>
                      </c:ext>
                    </c:extLst>
                    <c:strCache>
                      <c:ptCount val="5"/>
                      <c:pt idx="0">
                        <c:v>May 1-7</c:v>
                      </c:pt>
                      <c:pt idx="1">
                        <c:v>May 8-14</c:v>
                      </c:pt>
                      <c:pt idx="2">
                        <c:v>May 15-21</c:v>
                      </c:pt>
                      <c:pt idx="3">
                        <c:v>May 22-28</c:v>
                      </c:pt>
                      <c:pt idx="4">
                        <c:v>May 29-31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'Ads Dashboard'!$K$67:$O$67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"/>
                      <c:pt idx="0">
                        <c:v>359505</c:v>
                      </c:pt>
                      <c:pt idx="1">
                        <c:v>362167</c:v>
                      </c:pt>
                      <c:pt idx="2">
                        <c:v>611163</c:v>
                      </c:pt>
                      <c:pt idx="3">
                        <c:v>154365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5D6-49B2-9922-76967A73DF53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'Ads Dashboard'!$J$72</c15:sqref>
                        </c15:formulaRef>
                      </c:ext>
                    </c:extLst>
                    <c:strCache>
                      <c:ptCount val="1"/>
                      <c:pt idx="0">
                        <c:v>CPC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</a:ln>
                  <a:effectLst>
                    <a:glow rad="139700">
                      <a:schemeClr val="accent2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4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2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'Ads Dashboard'!$K$66:$O$66</c15:sqref>
                        </c15:formulaRef>
                      </c:ext>
                    </c:extLst>
                    <c:strCache>
                      <c:ptCount val="5"/>
                      <c:pt idx="0">
                        <c:v>May 1-7</c:v>
                      </c:pt>
                      <c:pt idx="1">
                        <c:v>May 8-14</c:v>
                      </c:pt>
                      <c:pt idx="2">
                        <c:v>May 15-21</c:v>
                      </c:pt>
                      <c:pt idx="3">
                        <c:v>May 22-28</c:v>
                      </c:pt>
                      <c:pt idx="4">
                        <c:v>May 29-31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'Ads Dashboard'!$K$72:$O$72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5"/>
                      <c:pt idx="0">
                        <c:v>0.24750330250990754</c:v>
                      </c:pt>
                      <c:pt idx="1">
                        <c:v>0.25906332453825859</c:v>
                      </c:pt>
                      <c:pt idx="2">
                        <c:v>0.27285201149425287</c:v>
                      </c:pt>
                      <c:pt idx="3">
                        <c:v>0.310546875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5D6-49B2-9922-76967A73DF53}"/>
                  </c:ext>
                </c:extLst>
              </c15:ser>
            </c15:filteredLineSeries>
          </c:ext>
        </c:extLst>
      </c:lineChart>
      <c:catAx>
        <c:axId val="798334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Royalty by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Kingdom War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40000"/>
                        <a:lumOff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'Ads Dashboard'!$C$32:$G$32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Data'!$J$48:$N$48</c:f>
              <c:numCache>
                <c:formatCode>_("$"* #,##0.00_);_("$"* \(#,##0.00\);_("$"* "-"??_);_(@_)</c:formatCode>
                <c:ptCount val="5"/>
                <c:pt idx="0">
                  <c:v>83.710000000000008</c:v>
                </c:pt>
                <c:pt idx="1">
                  <c:v>63.79</c:v>
                </c:pt>
                <c:pt idx="2">
                  <c:v>111.47</c:v>
                </c:pt>
                <c:pt idx="3">
                  <c:v>57.8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0-46E8-94B4-F6C827DF2599}"/>
            </c:ext>
          </c:extLst>
        </c:ser>
        <c:ser>
          <c:idx val="1"/>
          <c:order val="1"/>
          <c:tx>
            <c:v>Raised by Wolves</c:v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'Ads Dashboard'!$C$32:$G$32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1 Data'!$J$48:$N$48</c:f>
              <c:numCache>
                <c:formatCode>_("$"* #,##0.00_);_("$"* \(#,##0.00\);_("$"* "-"??_);_(@_)</c:formatCode>
                <c:ptCount val="5"/>
                <c:pt idx="0">
                  <c:v>163.47</c:v>
                </c:pt>
                <c:pt idx="1">
                  <c:v>384.97</c:v>
                </c:pt>
                <c:pt idx="2">
                  <c:v>235.05</c:v>
                </c:pt>
                <c:pt idx="3">
                  <c:v>210.73000000000002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20-46E8-94B4-F6C827DF259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8334400"/>
        <c:axId val="798331488"/>
        <c:extLst/>
      </c:barChart>
      <c:catAx>
        <c:axId val="798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Profit/Loss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'Ads Dashboard'!$J$81</c:f>
              <c:strCache>
                <c:ptCount val="1"/>
                <c:pt idx="0">
                  <c:v>PROFIT/LOSS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'Ads Dashboard'!$K$81:$O$81</c:f>
              <c:numCache>
                <c:formatCode>_("$"* #,##0.00_);_("$"* \(#,##0.00\);_("$"* "-"??_);_(@_)</c:formatCode>
                <c:ptCount val="5"/>
                <c:pt idx="0">
                  <c:v>59.819999999999993</c:v>
                </c:pt>
                <c:pt idx="1">
                  <c:v>252.39000000000004</c:v>
                </c:pt>
                <c:pt idx="2">
                  <c:v>-33.29000000000002</c:v>
                </c:pt>
                <c:pt idx="3">
                  <c:v>149.28000000000003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A-4D53-B479-586B90E05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334400"/>
        <c:axId val="798331488"/>
        <c:extLst/>
      </c:barChart>
      <c:lineChart>
        <c:grouping val="standard"/>
        <c:varyColors val="0"/>
        <c:ser>
          <c:idx val="1"/>
          <c:order val="1"/>
          <c:tx>
            <c:v>Margin</c:v>
          </c:tx>
          <c:spPr>
            <a:ln w="31750" cap="rnd">
              <a:solidFill>
                <a:schemeClr val="accent1">
                  <a:lumMod val="60000"/>
                  <a:lumOff val="40000"/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'Ads Dashboard'!$K$82:$O$82</c:f>
              <c:numCache>
                <c:formatCode>0.0%</c:formatCode>
                <c:ptCount val="5"/>
                <c:pt idx="0">
                  <c:v>0.2420098713488146</c:v>
                </c:pt>
                <c:pt idx="1">
                  <c:v>0.56241643640253147</c:v>
                </c:pt>
                <c:pt idx="2">
                  <c:v>-9.6069490938474028E-2</c:v>
                </c:pt>
                <c:pt idx="3">
                  <c:v>0.55591554016311029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A-4D53-B479-586B90E05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398176"/>
        <c:axId val="801382368"/>
      </c:lineChart>
      <c:catAx>
        <c:axId val="798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valAx>
        <c:axId val="8013823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398176"/>
        <c:crosses val="max"/>
        <c:crossBetween val="between"/>
      </c:valAx>
      <c:catAx>
        <c:axId val="80139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382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Amazon Conversion w/ KENP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'AAS Series 2 Data'!$A$2:$O$2</c:f>
              <c:strCache>
                <c:ptCount val="15"/>
                <c:pt idx="0">
                  <c:v>Series 2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Data'!$J$56:$N$56</c:f>
              <c:numCache>
                <c:formatCode>0.0%</c:formatCode>
                <c:ptCount val="5"/>
                <c:pt idx="0">
                  <c:v>0.15157446808510638</c:v>
                </c:pt>
                <c:pt idx="1">
                  <c:v>6.4193890278809201E-2</c:v>
                </c:pt>
                <c:pt idx="2">
                  <c:v>8.5176525602057518E-2</c:v>
                </c:pt>
                <c:pt idx="3">
                  <c:v>0.17028801474876312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14-405F-8314-77A1E7CED33A}"/>
            </c:ext>
          </c:extLst>
        </c:ser>
        <c:ser>
          <c:idx val="1"/>
          <c:order val="1"/>
          <c:tx>
            <c:strRef>
              <c:f>'AAS Series 1 Data'!$A$2:$O$2</c:f>
              <c:strCache>
                <c:ptCount val="15"/>
                <c:pt idx="0">
                  <c:v>Series 1</c:v>
                </c:pt>
              </c:strCache>
            </c:strRef>
          </c:tx>
          <c:spPr>
            <a:noFill/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14-405F-8314-77A1E7CED3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1 Data'!$J$56:$N$56</c:f>
              <c:numCache>
                <c:formatCode>0.0%</c:formatCode>
                <c:ptCount val="5"/>
                <c:pt idx="0">
                  <c:v>0.20063000812913714</c:v>
                </c:pt>
                <c:pt idx="1">
                  <c:v>0.34562699239339706</c:v>
                </c:pt>
                <c:pt idx="2">
                  <c:v>0.11795127163702193</c:v>
                </c:pt>
                <c:pt idx="3">
                  <c:v>0.35983672855181237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14-405F-8314-77A1E7CED3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798334400"/>
        <c:axId val="798331488"/>
      </c:barChart>
      <c:catAx>
        <c:axId val="798334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KENP Reads by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'AAS Series 2 Data'!$A$2:$O$2</c:f>
              <c:strCache>
                <c:ptCount val="15"/>
                <c:pt idx="0">
                  <c:v>Series 2</c:v>
                </c:pt>
              </c:strCache>
            </c:strRef>
          </c:tx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alpha val="85000"/>
                </a:schemeClr>
              </a:solidFill>
              <a:ln>
                <a:noFill/>
              </a:ln>
              <a:effectLst/>
            </c:spPr>
          </c:marker>
          <c:cat>
            <c:strRef>
              <c:f>'AAS Series 2 Data'!$J$41:$N$41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Data'!$J$51:$N$51</c:f>
              <c:numCache>
                <c:formatCode>_(* #,##0_);_(* \(#,##0\);_(* "-"??_);_(@_)</c:formatCode>
                <c:ptCount val="5"/>
                <c:pt idx="0">
                  <c:v>9711</c:v>
                </c:pt>
                <c:pt idx="1">
                  <c:v>9253</c:v>
                </c:pt>
                <c:pt idx="2">
                  <c:v>10791</c:v>
                </c:pt>
                <c:pt idx="3">
                  <c:v>5884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76-46C2-B477-52255393856A}"/>
            </c:ext>
          </c:extLst>
        </c:ser>
        <c:ser>
          <c:idx val="1"/>
          <c:order val="1"/>
          <c:tx>
            <c:strRef>
              <c:f>'AAS Series 1 Data'!$A$2:$O$2</c:f>
              <c:strCache>
                <c:ptCount val="15"/>
                <c:pt idx="0">
                  <c:v>Series 1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lumOff val="40000"/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  <a:lumOff val="40000"/>
                  <a:alpha val="85000"/>
                </a:schemeClr>
              </a:solidFill>
              <a:ln>
                <a:noFill/>
              </a:ln>
              <a:effectLst/>
            </c:spPr>
          </c:marker>
          <c:cat>
            <c:strRef>
              <c:f>'AAS Series 2 Data'!$J$41:$N$41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1 Data'!$J$51:$N$51</c:f>
              <c:numCache>
                <c:formatCode>_(* #,##0_);_(* \(#,##0\);_(* "-"??_);_(@_)</c:formatCode>
                <c:ptCount val="5"/>
                <c:pt idx="0">
                  <c:v>20230</c:v>
                </c:pt>
                <c:pt idx="1">
                  <c:v>27755</c:v>
                </c:pt>
                <c:pt idx="2">
                  <c:v>31516</c:v>
                </c:pt>
                <c:pt idx="3">
                  <c:v>25372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976-46C2-B477-522553938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334400"/>
        <c:axId val="798331488"/>
      </c:lineChart>
      <c:catAx>
        <c:axId val="798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Facebook Impressions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'AAS Series 2 Data'!$A$2:$O$2</c:f>
              <c:strCache>
                <c:ptCount val="15"/>
                <c:pt idx="0">
                  <c:v>Series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Data'!$Z$42:$AD$42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1606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8E-45AB-9424-34E48DD73AE1}"/>
            </c:ext>
          </c:extLst>
        </c:ser>
        <c:ser>
          <c:idx val="0"/>
          <c:order val="2"/>
          <c:tx>
            <c:strRef>
              <c:f>'AAS Series 1 Data'!$Q$2:$AE$2</c:f>
              <c:strCache>
                <c:ptCount val="15"/>
                <c:pt idx="0">
                  <c:v>Series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E-45AB-9424-34E48DD73A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'AAS Series 1 Data'!$Z$42:$AD$42</c:f>
              <c:numCache>
                <c:formatCode>_(* #,##0_);_(* \(#,##0\);_(* "-"??_);_(@_)</c:formatCode>
                <c:ptCount val="5"/>
                <c:pt idx="0">
                  <c:v>3017</c:v>
                </c:pt>
                <c:pt idx="1">
                  <c:v>3196</c:v>
                </c:pt>
                <c:pt idx="2">
                  <c:v>4803</c:v>
                </c:pt>
                <c:pt idx="3">
                  <c:v>5879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8E-45AB-9424-34E48DD73A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98334400"/>
        <c:axId val="798331488"/>
        <c:extLst>
          <c:ext xmlns:c15="http://schemas.microsoft.com/office/drawing/2012/chart" uri="{02D57815-91ED-43cb-92C2-25804820EDAC}">
            <c15:filteredLine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'Ads Dashboard'!$J$68</c15:sqref>
                        </c15:formulaRef>
                      </c:ext>
                    </c:extLst>
                    <c:strCache>
                      <c:ptCount val="1"/>
                      <c:pt idx="0">
                        <c:v>Clicks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'Ads Dashboard'!$K$68:$O$68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"/>
                      <c:pt idx="0">
                        <c:v>757</c:v>
                      </c:pt>
                      <c:pt idx="1">
                        <c:v>758</c:v>
                      </c:pt>
                      <c:pt idx="2">
                        <c:v>1392</c:v>
                      </c:pt>
                      <c:pt idx="3">
                        <c:v>384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58E-45AB-9424-34E48DD73AE1}"/>
                  </c:ext>
                </c:extLst>
              </c15:ser>
            </c15:filteredLineSeries>
          </c:ext>
        </c:extLst>
      </c:lineChart>
      <c:catAx>
        <c:axId val="798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Facebook Clicks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1"/>
          <c:tx>
            <c:strRef>
              <c:f>'Ads Dashboard'!$J$68</c:f>
              <c:strCache>
                <c:ptCount val="1"/>
                <c:pt idx="0">
                  <c:v>Clicks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Data'!$Z$43:$AD$43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E-49D4-8B9B-77457BA0BEF5}"/>
            </c:ext>
          </c:extLst>
        </c:ser>
        <c:ser>
          <c:idx val="0"/>
          <c:order val="2"/>
          <c:tx>
            <c:strRef>
              <c:f>'Ads Dashboard'!$J$71</c:f>
              <c:strCache>
                <c:ptCount val="1"/>
                <c:pt idx="0">
                  <c:v>CTR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Data'!$Z$46:$AD$46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3.2378580323785801E-2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EE-49D4-8B9B-77457BA0BEF5}"/>
            </c:ext>
          </c:extLst>
        </c:ser>
        <c:ser>
          <c:idx val="4"/>
          <c:order val="4"/>
          <c:tx>
            <c:strRef>
              <c:f>'Ads Dashboard'!$J$70</c:f>
              <c:strCache>
                <c:ptCount val="1"/>
                <c:pt idx="0">
                  <c:v>Impressions per Click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Data'!$Z$45:$AD$45</c:f>
              <c:numCache>
                <c:formatCode>_(* #,##0.0_);_(* \(#,##0.0\);_(*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30.884615384615383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EE-49D4-8B9B-77457BA0BE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98334400"/>
        <c:axId val="79833148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'Ads Dashboard'!$J$67</c15:sqref>
                        </c15:formulaRef>
                      </c:ext>
                    </c:extLst>
                    <c:strCache>
                      <c:ptCount val="1"/>
                      <c:pt idx="0">
                        <c:v>Impressions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'Ads Dashboard'!$K$66:$O$66</c15:sqref>
                        </c15:formulaRef>
                      </c:ext>
                    </c:extLst>
                    <c:strCache>
                      <c:ptCount val="5"/>
                      <c:pt idx="0">
                        <c:v>May 1-7</c:v>
                      </c:pt>
                      <c:pt idx="1">
                        <c:v>May 8-14</c:v>
                      </c:pt>
                      <c:pt idx="2">
                        <c:v>May 15-21</c:v>
                      </c:pt>
                      <c:pt idx="3">
                        <c:v>May 22-28</c:v>
                      </c:pt>
                      <c:pt idx="4">
                        <c:v>May 29-31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'Ads Dashboard'!$K$67:$O$67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"/>
                      <c:pt idx="0">
                        <c:v>359505</c:v>
                      </c:pt>
                      <c:pt idx="1">
                        <c:v>362167</c:v>
                      </c:pt>
                      <c:pt idx="2">
                        <c:v>611163</c:v>
                      </c:pt>
                      <c:pt idx="3">
                        <c:v>154365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CEE-49D4-8B9B-77457BA0BEF5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'Ads Dashboard'!$J$72</c15:sqref>
                        </c15:formulaRef>
                      </c:ext>
                    </c:extLst>
                    <c:strCache>
                      <c:ptCount val="1"/>
                      <c:pt idx="0">
                        <c:v>CPC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'Ads Dashboard'!$K$66:$O$66</c15:sqref>
                        </c15:formulaRef>
                      </c:ext>
                    </c:extLst>
                    <c:strCache>
                      <c:ptCount val="5"/>
                      <c:pt idx="0">
                        <c:v>May 1-7</c:v>
                      </c:pt>
                      <c:pt idx="1">
                        <c:v>May 8-14</c:v>
                      </c:pt>
                      <c:pt idx="2">
                        <c:v>May 15-21</c:v>
                      </c:pt>
                      <c:pt idx="3">
                        <c:v>May 22-28</c:v>
                      </c:pt>
                      <c:pt idx="4">
                        <c:v>May 29-31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'Ads Dashboard'!$K$72:$O$72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5"/>
                      <c:pt idx="0">
                        <c:v>0.24750330250990754</c:v>
                      </c:pt>
                      <c:pt idx="1">
                        <c:v>0.25906332453825859</c:v>
                      </c:pt>
                      <c:pt idx="2">
                        <c:v>0.27285201149425287</c:v>
                      </c:pt>
                      <c:pt idx="3">
                        <c:v>0.310546875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CEE-49D4-8B9B-77457BA0BEF5}"/>
                  </c:ext>
                </c:extLst>
              </c15:ser>
            </c15:filteredLineSeries>
          </c:ext>
        </c:extLst>
      </c:lineChart>
      <c:catAx>
        <c:axId val="798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Facebook Conversion with KENP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'AAS Series 2 Data'!$A$2:$O$2</c:f>
              <c:strCache>
                <c:ptCount val="15"/>
                <c:pt idx="0">
                  <c:v>Series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Data'!$Z$56:$AD$56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0.28490494775273828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F-45D3-925E-B9E01E2557CD}"/>
            </c:ext>
          </c:extLst>
        </c:ser>
        <c:ser>
          <c:idx val="1"/>
          <c:order val="1"/>
          <c:tx>
            <c:strRef>
              <c:f>'AAS Series 1 Data'!$A$2:$O$2</c:f>
              <c:strCache>
                <c:ptCount val="15"/>
                <c:pt idx="0">
                  <c:v>Series 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1 Data'!$Z$56:$AD$56</c:f>
              <c:numCache>
                <c:formatCode>0.0%</c:formatCode>
                <c:ptCount val="5"/>
                <c:pt idx="0">
                  <c:v>0.19936818417863941</c:v>
                </c:pt>
                <c:pt idx="1">
                  <c:v>0.27849458719407261</c:v>
                </c:pt>
                <c:pt idx="2">
                  <c:v>0.13688956848391445</c:v>
                </c:pt>
                <c:pt idx="3">
                  <c:v>9.6280638180079522E-2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F-45D3-925E-B9E01E2557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8334400"/>
        <c:axId val="798331488"/>
      </c:barChart>
      <c:catAx>
        <c:axId val="798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Facebook Clicks per</a:t>
            </a:r>
            <a:r>
              <a:rPr lang="en-US" baseline="0"/>
              <a:t> Paid Unit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'AAS Series 2 Data'!$Q$2:$AE$2</c:f>
              <c:strCache>
                <c:ptCount val="15"/>
                <c:pt idx="0">
                  <c:v>Series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Data'!$Z$53:$AD$53</c:f>
              <c:numCache>
                <c:formatCode>#,##0.0_);\(#,##0.0\)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F-4701-9AED-4C0C105381B3}"/>
            </c:ext>
          </c:extLst>
        </c:ser>
        <c:ser>
          <c:idx val="1"/>
          <c:order val="1"/>
          <c:tx>
            <c:strRef>
              <c:f>'AAS Series 1 Data'!$Q$2:$AE$2</c:f>
              <c:strCache>
                <c:ptCount val="15"/>
                <c:pt idx="0">
                  <c:v>Series 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1 Data'!$Z$53:$AD$53</c:f>
              <c:numCache>
                <c:formatCode>#,##0.0_);\(#,##0.0\)</c:formatCode>
                <c:ptCount val="5"/>
                <c:pt idx="0">
                  <c:v>18.705882352941178</c:v>
                </c:pt>
                <c:pt idx="1">
                  <c:v>6.216981132075472</c:v>
                </c:pt>
                <c:pt idx="2">
                  <c:v>23.794871794871796</c:v>
                </c:pt>
                <c:pt idx="3">
                  <c:v>30.833333333333332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F-4701-9AED-4C0C105381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8334400"/>
        <c:axId val="798331488"/>
      </c:barChart>
      <c:catAx>
        <c:axId val="798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Amazon Clicks per Paid Unit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'AAS Series 2 Data'!$Q$2:$AE$2</c:f>
              <c:strCache>
                <c:ptCount val="15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Data'!$J$53:$N$53</c:f>
              <c:numCache>
                <c:formatCode>#,##0.0_);\(#,##0.0\)</c:formatCode>
                <c:ptCount val="5"/>
                <c:pt idx="0">
                  <c:v>11.363636363636363</c:v>
                </c:pt>
                <c:pt idx="1">
                  <c:v>32.428571428571431</c:v>
                </c:pt>
                <c:pt idx="2">
                  <c:v>17.5</c:v>
                </c:pt>
                <c:pt idx="3">
                  <c:v>8.6999999999999993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7-42C1-B8A2-424D62C49A29}"/>
            </c:ext>
          </c:extLst>
        </c:ser>
        <c:ser>
          <c:idx val="1"/>
          <c:order val="1"/>
          <c:tx>
            <c:strRef>
              <c:f>'AAS Series 1 Data'!$Q$2:$AE$2</c:f>
              <c:strCache>
                <c:ptCount val="15"/>
                <c:pt idx="0">
                  <c:v>Series 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1 Data'!$J$53:$N$53</c:f>
              <c:numCache>
                <c:formatCode>#,##0.0_);\(#,##0.0\)</c:formatCode>
                <c:ptCount val="5"/>
                <c:pt idx="0">
                  <c:v>18.588235294117649</c:v>
                </c:pt>
                <c:pt idx="1">
                  <c:v>5.0094339622641506</c:v>
                </c:pt>
                <c:pt idx="2">
                  <c:v>27.615384615384617</c:v>
                </c:pt>
                <c:pt idx="3">
                  <c:v>8.25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7-42C1-B8A2-424D62C49A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98334400"/>
        <c:axId val="798331488"/>
      </c:barChart>
      <c:catAx>
        <c:axId val="798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Royalty by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'P&amp;L'!$B$31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'P&amp;L'!$C$30:$N$30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'P&amp;L'!$C$31:$N$31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B-4A6E-BA70-6E3A639BD6D6}"/>
            </c:ext>
          </c:extLst>
        </c:ser>
        <c:ser>
          <c:idx val="1"/>
          <c:order val="1"/>
          <c:tx>
            <c:strRef>
              <c:f>'P&amp;L'!$B$32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'P&amp;L'!$C$30:$N$30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'P&amp;L'!$C$32:$N$32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B-4A6E-BA70-6E3A639BD6D6}"/>
            </c:ext>
          </c:extLst>
        </c:ser>
        <c:ser>
          <c:idx val="2"/>
          <c:order val="2"/>
          <c:tx>
            <c:strRef>
              <c:f>'P&amp;L'!$B$3</c:f>
              <c:strCache>
                <c:ptCount val="1"/>
                <c:pt idx="0">
                  <c:v>Amazon Affiliate Program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'P&amp;L'!$C$3:$N$3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1B-4A6E-BA70-6E3A639BD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3957535"/>
        <c:axId val="1733937983"/>
      </c:barChart>
      <c:catAx>
        <c:axId val="1733957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937983"/>
        <c:crosses val="autoZero"/>
        <c:auto val="1"/>
        <c:lblAlgn val="ctr"/>
        <c:lblOffset val="100"/>
        <c:noMultiLvlLbl val="0"/>
      </c:catAx>
      <c:valAx>
        <c:axId val="173393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95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Amazon Conversion - Paid</a:t>
            </a:r>
            <a:r>
              <a:rPr lang="en-US" baseline="0"/>
              <a:t> Units Only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'AAS Series 2 Data'!$A$2:$O$2</c:f>
              <c:strCache>
                <c:ptCount val="15"/>
                <c:pt idx="0">
                  <c:v>Series 2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Data'!$J$57:$N$57</c:f>
              <c:numCache>
                <c:formatCode>0.0%</c:formatCode>
                <c:ptCount val="5"/>
                <c:pt idx="0">
                  <c:v>8.7999999999999995E-2</c:v>
                </c:pt>
                <c:pt idx="1">
                  <c:v>3.0837004405286344E-2</c:v>
                </c:pt>
                <c:pt idx="2">
                  <c:v>5.7142857142857141E-2</c:v>
                </c:pt>
                <c:pt idx="3">
                  <c:v>0.11494252873563218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A-47DC-89AD-B967A1631247}"/>
            </c:ext>
          </c:extLst>
        </c:ser>
        <c:ser>
          <c:idx val="1"/>
          <c:order val="1"/>
          <c:tx>
            <c:strRef>
              <c:f>'AAS Series 1 Data'!$A$2:$O$2</c:f>
              <c:strCache>
                <c:ptCount val="15"/>
                <c:pt idx="0">
                  <c:v>Series 1</c:v>
                </c:pt>
              </c:strCache>
            </c:strRef>
          </c:tx>
          <c:spPr>
            <a:noFill/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1 Data'!$J$57:$N$57</c:f>
              <c:numCache>
                <c:formatCode>0.0%</c:formatCode>
                <c:ptCount val="5"/>
                <c:pt idx="0">
                  <c:v>5.3797468354430382E-2</c:v>
                </c:pt>
                <c:pt idx="1">
                  <c:v>0.19962335216572505</c:v>
                </c:pt>
                <c:pt idx="2">
                  <c:v>3.6211699164345405E-2</c:v>
                </c:pt>
                <c:pt idx="3">
                  <c:v>0.12121212121212122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A-47DC-89AD-B967A16312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798334400"/>
        <c:axId val="798331488"/>
      </c:barChart>
      <c:catAx>
        <c:axId val="798334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Facebook Conversion - Paid</a:t>
            </a:r>
            <a:r>
              <a:rPr lang="en-US" baseline="0"/>
              <a:t> Units Only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'AAS Series 2 Data'!$A$2:$O$2</c:f>
              <c:strCache>
                <c:ptCount val="15"/>
                <c:pt idx="0">
                  <c:v>Series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Data'!$Z$57:$AD$57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8-414D-88B4-ED28F66AD1AC}"/>
            </c:ext>
          </c:extLst>
        </c:ser>
        <c:ser>
          <c:idx val="1"/>
          <c:order val="1"/>
          <c:tx>
            <c:strRef>
              <c:f>'AAS Series 1 Data'!$A$2:$O$2</c:f>
              <c:strCache>
                <c:ptCount val="15"/>
                <c:pt idx="0">
                  <c:v>Series 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1 Data'!$Z$57:$AD$57</c:f>
              <c:numCache>
                <c:formatCode>0.0%</c:formatCode>
                <c:ptCount val="5"/>
                <c:pt idx="0">
                  <c:v>5.3459119496855348E-2</c:v>
                </c:pt>
                <c:pt idx="1">
                  <c:v>0.16084977238239756</c:v>
                </c:pt>
                <c:pt idx="2">
                  <c:v>4.2025862068965518E-2</c:v>
                </c:pt>
                <c:pt idx="3">
                  <c:v>3.2432432432432434E-2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8-414D-88B4-ED28F66AD1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8334400"/>
        <c:axId val="798331488"/>
      </c:barChart>
      <c:catAx>
        <c:axId val="7983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YTD</a:t>
            </a:r>
            <a:r>
              <a:rPr lang="en-US" b="1" baseline="0"/>
              <a:t> </a:t>
            </a:r>
            <a:r>
              <a:rPr lang="en-US" b="1"/>
              <a:t>Income by</a:t>
            </a:r>
            <a:r>
              <a:rPr lang="en-US" b="1" baseline="0"/>
              <a:t> Platform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'P&amp;L'!$B$2</c:f>
              <c:strCache>
                <c:ptCount val="1"/>
                <c:pt idx="0">
                  <c:v>INCOME by PLATFORM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6F1-4508-BF22-CE57E6863616}"/>
              </c:ext>
            </c:extLst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F1-4508-BF22-CE57E6863616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6F1-4508-BF22-CE57E6863616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F1-4508-BF22-CE57E6863616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F1-4508-BF22-CE57E686361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6F1-4508-BF22-CE57E6863616}"/>
              </c:ext>
            </c:extLst>
          </c:dPt>
          <c:dPt>
            <c:idx val="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F1-4508-BF22-CE57E6863616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46F1-4508-BF22-CE57E6863616}"/>
              </c:ext>
            </c:extLst>
          </c:dPt>
          <c:dLbls>
            <c:delete val="1"/>
          </c:dLbls>
          <c:cat>
            <c:strRef>
              <c:f>'P&amp;L'!$B$3:$B$10</c:f>
              <c:strCache>
                <c:ptCount val="8"/>
                <c:pt idx="0">
                  <c:v>Amazon Affiliate Program</c:v>
                </c:pt>
                <c:pt idx="1">
                  <c:v>Apple Affiliate Program</c:v>
                </c:pt>
                <c:pt idx="2">
                  <c:v>Barnes &amp; Noble Print</c:v>
                </c:pt>
                <c:pt idx="3">
                  <c:v>Direct Sales</c:v>
                </c:pt>
                <c:pt idx="4">
                  <c:v>Draft2Digital</c:v>
                </c:pt>
                <c:pt idx="5">
                  <c:v>Findaway Voices</c:v>
                </c:pt>
                <c:pt idx="6">
                  <c:v>Ingram Spark Print</c:v>
                </c:pt>
                <c:pt idx="7">
                  <c:v>Kindle Direct Publishing</c:v>
                </c:pt>
              </c:strCache>
            </c:strRef>
          </c:cat>
          <c:val>
            <c:numRef>
              <c:f>'P&amp;L'!$P$3:$P$10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1-4508-BF22-CE57E68636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YTD Expenses by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432432432432434E-2"/>
          <c:y val="0.22381810914117736"/>
          <c:w val="0.64622770802298357"/>
          <c:h val="0.67734935717081401"/>
        </c:manualLayout>
      </c:layout>
      <c:doughnutChart>
        <c:varyColors val="1"/>
        <c:ser>
          <c:idx val="0"/>
          <c:order val="0"/>
          <c:tx>
            <c:strRef>
              <c:f>'P&amp;L'!$B$15:$B$26</c:f>
              <c:strCache>
                <c:ptCount val="12"/>
                <c:pt idx="0">
                  <c:v>Advertising</c:v>
                </c:pt>
                <c:pt idx="1">
                  <c:v>AudioBook Production</c:v>
                </c:pt>
                <c:pt idx="2">
                  <c:v>Contest Entry</c:v>
                </c:pt>
                <c:pt idx="3">
                  <c:v>Cover Art</c:v>
                </c:pt>
                <c:pt idx="4">
                  <c:v>Editing</c:v>
                </c:pt>
                <c:pt idx="5">
                  <c:v>ISBNs</c:v>
                </c:pt>
                <c:pt idx="6">
                  <c:v>List Management</c:v>
                </c:pt>
                <c:pt idx="7">
                  <c:v>Other</c:v>
                </c:pt>
                <c:pt idx="8">
                  <c:v>Publishing/Upoad Fees</c:v>
                </c:pt>
                <c:pt idx="9">
                  <c:v>Software</c:v>
                </c:pt>
                <c:pt idx="10">
                  <c:v>Taxes</c:v>
                </c:pt>
                <c:pt idx="11">
                  <c:v>Training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2CE7-443B-905C-6F4B0D7AFD3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CE7-443B-905C-6F4B0D7AFD33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7-443B-905C-6F4B0D7AFD33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CE7-443B-905C-6F4B0D7AFD33}"/>
              </c:ext>
            </c:extLst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E7-443B-905C-6F4B0D7AFD33}"/>
              </c:ext>
            </c:extLst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CE7-443B-905C-6F4B0D7AFD33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E7-443B-905C-6F4B0D7AFD3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CE7-443B-905C-6F4B0D7AFD33}"/>
              </c:ext>
            </c:extLst>
          </c:dPt>
          <c:dPt>
            <c:idx val="8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E7-443B-905C-6F4B0D7AFD33}"/>
              </c:ext>
            </c:extLst>
          </c:dPt>
          <c:dPt>
            <c:idx val="9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CE7-443B-905C-6F4B0D7AFD33}"/>
              </c:ext>
            </c:extLst>
          </c:dPt>
          <c:dPt>
            <c:idx val="1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E7-443B-905C-6F4B0D7AFD33}"/>
              </c:ext>
            </c:extLst>
          </c:dPt>
          <c:dPt>
            <c:idx val="1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CE7-443B-905C-6F4B0D7AFD33}"/>
              </c:ext>
            </c:extLst>
          </c:dPt>
          <c:dLbls>
            <c:delete val="1"/>
          </c:dLbls>
          <c:cat>
            <c:strRef>
              <c:f>'P&amp;L'!$B$15:$B$26</c:f>
              <c:strCache>
                <c:ptCount val="12"/>
                <c:pt idx="0">
                  <c:v>Advertising</c:v>
                </c:pt>
                <c:pt idx="1">
                  <c:v>AudioBook Production</c:v>
                </c:pt>
                <c:pt idx="2">
                  <c:v>Contest Entry</c:v>
                </c:pt>
                <c:pt idx="3">
                  <c:v>Cover Art</c:v>
                </c:pt>
                <c:pt idx="4">
                  <c:v>Editing</c:v>
                </c:pt>
                <c:pt idx="5">
                  <c:v>ISBNs</c:v>
                </c:pt>
                <c:pt idx="6">
                  <c:v>List Management</c:v>
                </c:pt>
                <c:pt idx="7">
                  <c:v>Other</c:v>
                </c:pt>
                <c:pt idx="8">
                  <c:v>Publishing/Upoad Fees</c:v>
                </c:pt>
                <c:pt idx="9">
                  <c:v>Software</c:v>
                </c:pt>
                <c:pt idx="10">
                  <c:v>Taxes</c:v>
                </c:pt>
                <c:pt idx="11">
                  <c:v>Training</c:v>
                </c:pt>
              </c:strCache>
            </c:strRef>
          </c:cat>
          <c:val>
            <c:numRef>
              <c:f>'P&amp;L'!$P$15:$P$26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7-443B-905C-6F4B0D7AF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KENP Reads by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'Ads Summary'!$A$81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'P&amp;L'!$C$30:$N$30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'Ads Summary'!$B$90:$M$90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35639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0-473D-89A0-73491912F025}"/>
            </c:ext>
          </c:extLst>
        </c:ser>
        <c:ser>
          <c:idx val="1"/>
          <c:order val="1"/>
          <c:tx>
            <c:strRef>
              <c:f>'Ads Summary'!$A$96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'P&amp;L'!$C$30:$N$30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'Ads Summary'!$B$105:$M$105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104873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0-473D-89A0-73491912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3957535"/>
        <c:axId val="1733937983"/>
      </c:barChart>
      <c:catAx>
        <c:axId val="1733957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937983"/>
        <c:crosses val="autoZero"/>
        <c:auto val="1"/>
        <c:lblAlgn val="ctr"/>
        <c:lblOffset val="100"/>
        <c:noMultiLvlLbl val="0"/>
      </c:catAx>
      <c:valAx>
        <c:axId val="173393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95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Paid Units</a:t>
            </a:r>
            <a:r>
              <a:rPr lang="en-US" b="1" baseline="0"/>
              <a:t> </a:t>
            </a:r>
            <a:r>
              <a:rPr lang="en-US" b="1"/>
              <a:t>by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'Sales Summary'!$A$62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'P&amp;L'!$C$30:$N$30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'Sales Summary'!$B$62:$M$62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F-4C02-8F55-68BF6A7B3565}"/>
            </c:ext>
          </c:extLst>
        </c:ser>
        <c:ser>
          <c:idx val="1"/>
          <c:order val="1"/>
          <c:tx>
            <c:strRef>
              <c:f>'Sales Summary'!$A$63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'P&amp;L'!$C$30:$N$30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'Sales Summary'!$B$63:$M$63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F-4C02-8F55-68BF6A7B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3957535"/>
        <c:axId val="1733937983"/>
      </c:barChart>
      <c:catAx>
        <c:axId val="1733957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937983"/>
        <c:crosses val="autoZero"/>
        <c:auto val="1"/>
        <c:lblAlgn val="ctr"/>
        <c:lblOffset val="100"/>
        <c:noMultiLvlLbl val="0"/>
      </c:catAx>
      <c:valAx>
        <c:axId val="173393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95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YTD Paid</a:t>
            </a:r>
            <a:r>
              <a:rPr lang="en-US" b="1" baseline="0"/>
              <a:t> Units</a:t>
            </a:r>
            <a:r>
              <a:rPr lang="en-US" b="1"/>
              <a:t> by Format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014967723629135E-2"/>
          <c:y val="0.22557433489455508"/>
          <c:w val="0.65459658083280126"/>
          <c:h val="0.68612126612426405"/>
        </c:manualLayout>
      </c:layout>
      <c:doughnutChart>
        <c:varyColors val="1"/>
        <c:ser>
          <c:idx val="0"/>
          <c:order val="0"/>
          <c:tx>
            <c:strRef>
              <c:f>'Income &amp; Sales Data'!$J$17:$J$20</c:f>
              <c:strCache>
                <c:ptCount val="4"/>
                <c:pt idx="0">
                  <c:v>Audiobook</c:v>
                </c:pt>
                <c:pt idx="1">
                  <c:v>eBook</c:v>
                </c:pt>
                <c:pt idx="2">
                  <c:v>Paperback</c:v>
                </c:pt>
                <c:pt idx="3">
                  <c:v>Hardback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CAD-4A9B-8D9B-3085D8E1F33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CAD-4A9B-8D9B-3085D8E1F33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CAD-4A9B-8D9B-3085D8E1F3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3B-4C18-8740-F0D8BBCEB94B}"/>
              </c:ext>
            </c:extLst>
          </c:dPt>
          <c:cat>
            <c:strRef>
              <c:f>'Income &amp; Sales Data'!$J$17:$J$20</c:f>
              <c:strCache>
                <c:ptCount val="4"/>
                <c:pt idx="0">
                  <c:v>Audiobook</c:v>
                </c:pt>
                <c:pt idx="1">
                  <c:v>eBook</c:v>
                </c:pt>
                <c:pt idx="2">
                  <c:v>Paperback</c:v>
                </c:pt>
                <c:pt idx="3">
                  <c:v>Hardback</c:v>
                </c:pt>
              </c:strCache>
            </c:strRef>
          </c:cat>
          <c:val>
            <c:numRef>
              <c:f>'Income &amp; Sales Data'!$K$17:$K$20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CAD-4A9B-8D9B-3085D8E1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15928311991305"/>
          <c:y val="0.38415385666652258"/>
          <c:w val="0.18746361250298257"/>
          <c:h val="0.2390953348496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YTD Ad Spend by Channel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96126835496914E-2"/>
          <c:y val="0.22859040354231178"/>
          <c:w val="0.651548272682131"/>
          <c:h val="0.68292615464779716"/>
        </c:manualLayout>
      </c:layout>
      <c:doughnutChart>
        <c:varyColors val="1"/>
        <c:ser>
          <c:idx val="0"/>
          <c:order val="0"/>
          <c:tx>
            <c:strRef>
              <c:f>'Ads Summary'!$A$70:$A$77</c:f>
              <c:strCache>
                <c:ptCount val="8"/>
                <c:pt idx="0">
                  <c:v>Ads: AMS AU</c:v>
                </c:pt>
                <c:pt idx="1">
                  <c:v>Ads: AMS CA</c:v>
                </c:pt>
                <c:pt idx="2">
                  <c:v>Ads: AMS UK</c:v>
                </c:pt>
                <c:pt idx="3">
                  <c:v>Ads: AMS US</c:v>
                </c:pt>
                <c:pt idx="4">
                  <c:v>Ads: Bookbub</c:v>
                </c:pt>
                <c:pt idx="5">
                  <c:v>Ads: Facebook</c:v>
                </c:pt>
                <c:pt idx="6">
                  <c:v>Ads: Goodreads</c:v>
                </c:pt>
                <c:pt idx="7">
                  <c:v>Ads: Promo Sites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044A-481A-A75C-F50FE0F52C9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44A-481A-A75C-F50FE0F52C9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044A-481A-A75C-F50FE0F52C99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44A-481A-A75C-F50FE0F52C99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44A-481A-A75C-F50FE0F52C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0E-4302-87EC-DA145E9AD6C3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044A-481A-A75C-F50FE0F52C99}"/>
              </c:ext>
            </c:extLst>
          </c:dPt>
          <c:dPt>
            <c:idx val="7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44A-481A-A75C-F50FE0F52C99}"/>
              </c:ext>
            </c:extLst>
          </c:dPt>
          <c:cat>
            <c:strRef>
              <c:f>'Ads Summary'!$A$70:$A$77</c:f>
              <c:strCache>
                <c:ptCount val="8"/>
                <c:pt idx="0">
                  <c:v>Ads: AMS AU</c:v>
                </c:pt>
                <c:pt idx="1">
                  <c:v>Ads: AMS CA</c:v>
                </c:pt>
                <c:pt idx="2">
                  <c:v>Ads: AMS UK</c:v>
                </c:pt>
                <c:pt idx="3">
                  <c:v>Ads: AMS US</c:v>
                </c:pt>
                <c:pt idx="4">
                  <c:v>Ads: Bookbub</c:v>
                </c:pt>
                <c:pt idx="5">
                  <c:v>Ads: Facebook</c:v>
                </c:pt>
                <c:pt idx="6">
                  <c:v>Ads: Goodreads</c:v>
                </c:pt>
                <c:pt idx="7">
                  <c:v>Ads: Promo Sites</c:v>
                </c:pt>
              </c:strCache>
            </c:strRef>
          </c:cat>
          <c:val>
            <c:numRef>
              <c:f>'Ads Summary'!$N$70:$N$77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44A-481A-A75C-F50FE0F52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Amazon</a:t>
            </a:r>
            <a:r>
              <a:rPr lang="en-US" baseline="0"/>
              <a:t> </a:t>
            </a:r>
            <a:r>
              <a:rPr lang="en-US"/>
              <a:t>Impressions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'AAS Series 2 Data'!$A$2:$O$2</c:f>
              <c:strCache>
                <c:ptCount val="15"/>
                <c:pt idx="0">
                  <c:v>Series 2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'Ads Dashboard'!$K$66:$O$66</c:f>
              <c:strCache>
                <c:ptCount val="5"/>
                <c:pt idx="0">
                  <c:v>May 1-7</c:v>
                </c:pt>
                <c:pt idx="1">
                  <c:v>May 8-14</c:v>
                </c:pt>
                <c:pt idx="2">
                  <c:v>May 15-21</c:v>
                </c:pt>
                <c:pt idx="3">
                  <c:v>May 22-28</c:v>
                </c:pt>
                <c:pt idx="4">
                  <c:v>May 29-31</c:v>
                </c:pt>
              </c:strCache>
            </c:strRef>
          </c:cat>
          <c:val>
            <c:numRef>
              <c:f>'AAS Series 2 Data'!$J$42:$N$42</c:f>
              <c:numCache>
                <c:formatCode>_(* #,##0_);_(* \(#,##0\);_(* "-"??_);_(@_)</c:formatCode>
                <c:ptCount val="5"/>
                <c:pt idx="0">
                  <c:v>50136</c:v>
                </c:pt>
                <c:pt idx="1">
                  <c:v>60001</c:v>
                </c:pt>
                <c:pt idx="2">
                  <c:v>83208</c:v>
                </c:pt>
                <c:pt idx="3">
                  <c:v>22516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8-4DD9-92ED-7DC07AA5C3F8}"/>
            </c:ext>
          </c:extLst>
        </c:ser>
        <c:ser>
          <c:idx val="0"/>
          <c:order val="2"/>
          <c:tx>
            <c:strRef>
              <c:f>'AAS Series 1 Data'!$A$2:$O$2</c:f>
              <c:strCache>
                <c:ptCount val="15"/>
                <c:pt idx="0">
                  <c:v>Series 1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'AAS Series 1 Data'!$J$42:$N$42</c:f>
              <c:numCache>
                <c:formatCode>_(* #,##0_);_(* \(#,##0\);_(* "-"??_);_(@_)</c:formatCode>
                <c:ptCount val="5"/>
                <c:pt idx="0">
                  <c:v>309369</c:v>
                </c:pt>
                <c:pt idx="1">
                  <c:v>302166</c:v>
                </c:pt>
                <c:pt idx="2">
                  <c:v>527955</c:v>
                </c:pt>
                <c:pt idx="3">
                  <c:v>131849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E7-4BFA-8C55-E5C0DC7AC4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98334400"/>
        <c:axId val="798331488"/>
        <c:extLst>
          <c:ext xmlns:c15="http://schemas.microsoft.com/office/drawing/2012/chart" uri="{02D57815-91ED-43cb-92C2-25804820EDAC}">
            <c15:filteredLine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'Ads Dashboard'!$J$68</c15:sqref>
                        </c15:formulaRef>
                      </c:ext>
                    </c:extLst>
                    <c:strCache>
                      <c:ptCount val="1"/>
                      <c:pt idx="0">
                        <c:v>Clicks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</a:ln>
                  <a:effectLst>
                    <a:glow rad="139700">
                      <a:schemeClr val="accent4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dLbls>
                  <c:delete val="1"/>
                </c:dLbls>
                <c:val>
                  <c:numRef>
                    <c:extLst>
                      <c:ext uri="{02D57815-91ED-43cb-92C2-25804820EDAC}">
                        <c15:formulaRef>
                          <c15:sqref>'Ads Dashboard'!$K$68:$O$68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"/>
                      <c:pt idx="0">
                        <c:v>757</c:v>
                      </c:pt>
                      <c:pt idx="1">
                        <c:v>758</c:v>
                      </c:pt>
                      <c:pt idx="2">
                        <c:v>1392</c:v>
                      </c:pt>
                      <c:pt idx="3">
                        <c:v>384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B78-4DD9-92ED-7DC07AA5C3F8}"/>
                  </c:ext>
                </c:extLst>
              </c15:ser>
            </c15:filteredLineSeries>
          </c:ext>
        </c:extLst>
      </c:lineChart>
      <c:catAx>
        <c:axId val="7983344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1488"/>
        <c:crosses val="autoZero"/>
        <c:auto val="1"/>
        <c:lblAlgn val="ctr"/>
        <c:lblOffset val="100"/>
        <c:noMultiLvlLbl val="0"/>
      </c:catAx>
      <c:valAx>
        <c:axId val="798331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23813</xdr:rowOff>
    </xdr:from>
    <xdr:to>
      <xdr:col>6</xdr:col>
      <xdr:colOff>142875</xdr:colOff>
      <xdr:row>19</xdr:row>
      <xdr:rowOff>55458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A0846A-563E-4FE9-A64E-8F47D3D27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1</xdr:row>
      <xdr:rowOff>23813</xdr:rowOff>
    </xdr:from>
    <xdr:to>
      <xdr:col>12</xdr:col>
      <xdr:colOff>295275</xdr:colOff>
      <xdr:row>19</xdr:row>
      <xdr:rowOff>55458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6F358F-4D30-4C12-B6E1-74B1B48C01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585787</xdr:colOff>
      <xdr:row>1</xdr:row>
      <xdr:rowOff>14287</xdr:rowOff>
    </xdr:from>
    <xdr:to>
      <xdr:col>18</xdr:col>
      <xdr:colOff>452437</xdr:colOff>
      <xdr:row>19</xdr:row>
      <xdr:rowOff>54290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F6A477-B3F8-4444-BCBD-BC778B650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276224</xdr:colOff>
      <xdr:row>20</xdr:row>
      <xdr:rowOff>76201</xdr:rowOff>
    </xdr:from>
    <xdr:to>
      <xdr:col>6</xdr:col>
      <xdr:colOff>142874</xdr:colOff>
      <xdr:row>38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60E2AC1-A1DA-422A-BEC9-57B313F3E7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123825</xdr:colOff>
      <xdr:row>1</xdr:row>
      <xdr:rowOff>9525</xdr:rowOff>
    </xdr:from>
    <xdr:to>
      <xdr:col>24</xdr:col>
      <xdr:colOff>600075</xdr:colOff>
      <xdr:row>19</xdr:row>
      <xdr:rowOff>54776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B343C82-72B1-4D63-B1F6-3AE25110D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123825</xdr:colOff>
      <xdr:row>20</xdr:row>
      <xdr:rowOff>85726</xdr:rowOff>
    </xdr:from>
    <xdr:to>
      <xdr:col>24</xdr:col>
      <xdr:colOff>600075</xdr:colOff>
      <xdr:row>38</xdr:row>
      <xdr:rowOff>14935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9FC032E-5575-4D70-AC96-69A2BD16B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581024</xdr:colOff>
      <xdr:row>20</xdr:row>
      <xdr:rowOff>71440</xdr:rowOff>
    </xdr:from>
    <xdr:to>
      <xdr:col>18</xdr:col>
      <xdr:colOff>447674</xdr:colOff>
      <xdr:row>38</xdr:row>
      <xdr:rowOff>4764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C177370-FC68-4BEE-A4BF-AB72CDEE9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428625</xdr:colOff>
      <xdr:row>20</xdr:row>
      <xdr:rowOff>76202</xdr:rowOff>
    </xdr:from>
    <xdr:to>
      <xdr:col>12</xdr:col>
      <xdr:colOff>295275</xdr:colOff>
      <xdr:row>38</xdr:row>
      <xdr:rowOff>9526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CC8246E-53D9-464B-9C9B-9520EF493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4</xdr:col>
      <xdr:colOff>381001</xdr:colOff>
      <xdr:row>2</xdr:row>
      <xdr:rowOff>80963</xdr:rowOff>
    </xdr:from>
    <xdr:ext cx="958752" cy="187872"/>
    <xdr:sp macro="" textlink="'P&amp;L'!O28" fLocksText="0">
      <xdr:nvSpPr>
        <xdr:cNvPr id="6" name="TextBox 5">
          <a:extLst>
            <a:ext uri="{FF2B5EF4-FFF2-40B4-BE49-F238E27FC236}">
              <a16:creationId xmlns:a16="http://schemas.microsoft.com/office/drawing/2014/main" id="{5C1768B5-F953-468A-98C2-3D01BE2FE907}"/>
            </a:ext>
          </a:extLst>
        </xdr:cNvPr>
        <xdr:cNvSpPr txBox="1"/>
      </xdr:nvSpPr>
      <xdr:spPr>
        <a:xfrm>
          <a:off x="2819401" y="509588"/>
          <a:ext cx="958752" cy="187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r"/>
          <a:fld id="{6ED97D09-09AD-4542-AB3A-CD484363ED02}" type="TxLink">
            <a:rPr lang="en-US" sz="1200" b="1" i="0" u="none" strike="noStrike">
              <a:solidFill>
                <a:srgbClr val="000000"/>
              </a:solidFill>
              <a:latin typeface="+mn-lt"/>
            </a:rPr>
            <a:pPr algn="r"/>
            <a:t> $-   </a:t>
          </a:fld>
          <a:endParaRPr lang="en-US" sz="1200">
            <a:latin typeface="+mn-lt"/>
          </a:endParaRPr>
        </a:p>
      </xdr:txBody>
    </xdr:sp>
    <xdr:clientData fLocksWithSheet="0"/>
  </xdr:oneCellAnchor>
  <xdr:twoCellAnchor>
    <xdr:from>
      <xdr:col>4</xdr:col>
      <xdr:colOff>533400</xdr:colOff>
      <xdr:row>0</xdr:row>
      <xdr:rowOff>400050</xdr:rowOff>
    </xdr:from>
    <xdr:to>
      <xdr:col>6</xdr:col>
      <xdr:colOff>200025</xdr:colOff>
      <xdr:row>3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A0A8DDD-A85C-4B42-B9A3-DECC4C3135FD}"/>
            </a:ext>
          </a:extLst>
        </xdr:cNvPr>
        <xdr:cNvSpPr txBox="1"/>
      </xdr:nvSpPr>
      <xdr:spPr>
        <a:xfrm>
          <a:off x="2971800" y="400050"/>
          <a:ext cx="88582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800" b="1">
              <a:latin typeface="Corbel" panose="020B0503020204020204" pitchFamily="34" charset="0"/>
            </a:rPr>
            <a:t>YTD NET</a:t>
          </a:r>
        </a:p>
        <a:p>
          <a:pPr algn="r"/>
          <a:r>
            <a:rPr lang="en-US" sz="800" b="1">
              <a:latin typeface="Corbel" panose="020B0503020204020204" pitchFamily="34" charset="0"/>
            </a:rPr>
            <a:t>PROFIT/(LOSS)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581026</xdr:colOff>
      <xdr:row>1</xdr:row>
      <xdr:rowOff>109762</xdr:rowOff>
    </xdr:from>
    <xdr:to>
      <xdr:col>1</xdr:col>
      <xdr:colOff>2124074</xdr:colOff>
      <xdr:row>12</xdr:row>
      <xdr:rowOff>190316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02F067-C724-4DF2-9D38-666D79004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571501</xdr:colOff>
      <xdr:row>13</xdr:row>
      <xdr:rowOff>123825</xdr:rowOff>
    </xdr:from>
    <xdr:to>
      <xdr:col>1</xdr:col>
      <xdr:colOff>2113393</xdr:colOff>
      <xdr:row>25</xdr:row>
      <xdr:rowOff>31271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87D4C79-E316-4BDE-A3C4-000AD3E50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161925</xdr:colOff>
      <xdr:row>30</xdr:row>
      <xdr:rowOff>85725</xdr:rowOff>
    </xdr:from>
    <xdr:to>
      <xdr:col>7</xdr:col>
      <xdr:colOff>876298</xdr:colOff>
      <xdr:row>30</xdr:row>
      <xdr:rowOff>2266950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F68BFA3-3D3D-439A-93C4-EA746AF6D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30</xdr:row>
      <xdr:rowOff>76201</xdr:rowOff>
    </xdr:from>
    <xdr:to>
      <xdr:col>1</xdr:col>
      <xdr:colOff>2105025</xdr:colOff>
      <xdr:row>30</xdr:row>
      <xdr:rowOff>2266949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E5F529A-D0B9-4B66-9931-89E27B87C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142875</xdr:colOff>
      <xdr:row>1</xdr:row>
      <xdr:rowOff>104775</xdr:rowOff>
    </xdr:from>
    <xdr:to>
      <xdr:col>7</xdr:col>
      <xdr:colOff>844290</xdr:colOff>
      <xdr:row>13</xdr:row>
      <xdr:rowOff>9525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E299143-82ED-4948-8AAD-8684D3D0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152400</xdr:colOff>
      <xdr:row>30</xdr:row>
      <xdr:rowOff>85725</xdr:rowOff>
    </xdr:from>
    <xdr:to>
      <xdr:col>12</xdr:col>
      <xdr:colOff>552448</xdr:colOff>
      <xdr:row>30</xdr:row>
      <xdr:rowOff>2266950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E5DBCCD-7578-450D-BA09-10A5C8C09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142875</xdr:colOff>
      <xdr:row>1</xdr:row>
      <xdr:rowOff>114300</xdr:rowOff>
    </xdr:from>
    <xdr:to>
      <xdr:col>12</xdr:col>
      <xdr:colOff>542923</xdr:colOff>
      <xdr:row>13</xdr:row>
      <xdr:rowOff>4354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114F40D-8075-473C-8FF3-C1310CE13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152400</xdr:colOff>
      <xdr:row>13</xdr:row>
      <xdr:rowOff>133350</xdr:rowOff>
    </xdr:from>
    <xdr:to>
      <xdr:col>12</xdr:col>
      <xdr:colOff>551292</xdr:colOff>
      <xdr:row>25</xdr:row>
      <xdr:rowOff>40796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6026581-DF17-4EDC-9C0C-E6C21483A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37368</xdr:colOff>
      <xdr:row>1</xdr:row>
      <xdr:rowOff>112102</xdr:rowOff>
    </xdr:from>
    <xdr:to>
      <xdr:col>19</xdr:col>
      <xdr:colOff>14883</xdr:colOff>
      <xdr:row>13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7BD85A2-715C-4B9B-9072-A55CD115B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151667</xdr:colOff>
      <xdr:row>25</xdr:row>
      <xdr:rowOff>172182</xdr:rowOff>
    </xdr:from>
    <xdr:to>
      <xdr:col>12</xdr:col>
      <xdr:colOff>538757</xdr:colOff>
      <xdr:row>29</xdr:row>
      <xdr:rowOff>1600932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E7377F5-C852-4276-8F7A-8E226355C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572966</xdr:colOff>
      <xdr:row>25</xdr:row>
      <xdr:rowOff>145073</xdr:rowOff>
    </xdr:from>
    <xdr:to>
      <xdr:col>1</xdr:col>
      <xdr:colOff>2103788</xdr:colOff>
      <xdr:row>29</xdr:row>
      <xdr:rowOff>1581151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41DFB26-1F49-4F06-9753-D51437C36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142875</xdr:colOff>
      <xdr:row>13</xdr:row>
      <xdr:rowOff>123825</xdr:rowOff>
    </xdr:from>
    <xdr:to>
      <xdr:col>7</xdr:col>
      <xdr:colOff>844290</xdr:colOff>
      <xdr:row>25</xdr:row>
      <xdr:rowOff>19050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F3A3EDD-6F24-4051-99D7-2BB6EBAE7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38100</xdr:colOff>
      <xdr:row>13</xdr:row>
      <xdr:rowOff>142875</xdr:rowOff>
    </xdr:from>
    <xdr:to>
      <xdr:col>19</xdr:col>
      <xdr:colOff>15615</xdr:colOff>
      <xdr:row>25</xdr:row>
      <xdr:rowOff>30773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84DA36B-552C-4E24-9648-DAA61BBE0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428C-F321-45C5-A364-48B77E4DC627}">
  <sheetPr>
    <tabColor rgb="FF7030A0"/>
    <pageSetUpPr fitToPage="1"/>
  </sheetPr>
  <dimension ref="A1:AB38"/>
  <sheetViews>
    <sheetView showGridLines="0" tabSelected="1" zoomScaleNormal="100" workbookViewId="0">
      <selection activeCell="N41" sqref="N41"/>
    </sheetView>
  </sheetViews>
  <sheetFormatPr defaultRowHeight="15" x14ac:dyDescent="0.25"/>
  <cols>
    <col min="26" max="26" width="1.7109375" customWidth="1"/>
    <col min="27" max="27" width="24.140625" bestFit="1" customWidth="1"/>
    <col min="28" max="28" width="9.5703125" style="118" bestFit="1" customWidth="1"/>
  </cols>
  <sheetData>
    <row r="1" spans="1:28" ht="42" customHeight="1" x14ac:dyDescent="0.25">
      <c r="A1" s="203" t="s">
        <v>126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x14ac:dyDescent="0.25">
      <c r="AA2" s="205" t="str">
        <f>'Income &amp; Sales Data'!J2</f>
        <v>Income by Title</v>
      </c>
      <c r="AB2" s="205"/>
    </row>
    <row r="3" spans="1:28" x14ac:dyDescent="0.25">
      <c r="AA3" s="119" t="str">
        <f>'Income &amp; Sales Data'!J3</f>
        <v>Series 2</v>
      </c>
      <c r="AB3" s="120">
        <f>'Income &amp; Sales Data'!K3</f>
        <v>0</v>
      </c>
    </row>
    <row r="4" spans="1:28" x14ac:dyDescent="0.25">
      <c r="AA4" s="119" t="str">
        <f>'Income &amp; Sales Data'!J4</f>
        <v>Series 1</v>
      </c>
      <c r="AB4" s="120">
        <f>'Income &amp; Sales Data'!K4</f>
        <v>0</v>
      </c>
    </row>
    <row r="5" spans="1:28" x14ac:dyDescent="0.25">
      <c r="AA5" s="121" t="str">
        <f>'Income &amp; Sales Data'!J5</f>
        <v>Amazon Affiliate Program</v>
      </c>
      <c r="AB5" s="122">
        <f>'Income &amp; Sales Data'!K5</f>
        <v>0</v>
      </c>
    </row>
    <row r="6" spans="1:28" x14ac:dyDescent="0.25">
      <c r="AA6" s="119" t="str">
        <f>'Income &amp; Sales Data'!J8</f>
        <v>TOTALS</v>
      </c>
      <c r="AB6" s="120">
        <f>'Income &amp; Sales Data'!K8</f>
        <v>0</v>
      </c>
    </row>
    <row r="7" spans="1:28" ht="14.25" customHeight="1" x14ac:dyDescent="0.25"/>
    <row r="8" spans="1:28" x14ac:dyDescent="0.25">
      <c r="AA8" s="205" t="str">
        <f>'Income &amp; Sales Data'!M2</f>
        <v>Income by Channel/Platform</v>
      </c>
      <c r="AB8" s="205"/>
    </row>
    <row r="9" spans="1:28" x14ac:dyDescent="0.25">
      <c r="AA9" s="119" t="str">
        <f>'Income &amp; Sales Data'!M3</f>
        <v>Amazon Affiliate Program</v>
      </c>
      <c r="AB9" s="120">
        <f>'Income &amp; Sales Data'!N3</f>
        <v>0</v>
      </c>
    </row>
    <row r="10" spans="1:28" x14ac:dyDescent="0.25">
      <c r="AA10" s="119" t="str">
        <f>'Income &amp; Sales Data'!M4</f>
        <v>Apple Affiliate Program</v>
      </c>
      <c r="AB10" s="120">
        <f>'Income &amp; Sales Data'!N4</f>
        <v>0</v>
      </c>
    </row>
    <row r="11" spans="1:28" x14ac:dyDescent="0.25">
      <c r="AA11" s="119" t="str">
        <f>'Income &amp; Sales Data'!M5</f>
        <v>Barnes &amp; Noble Print</v>
      </c>
      <c r="AB11" s="120">
        <f>'Income &amp; Sales Data'!N5</f>
        <v>0</v>
      </c>
    </row>
    <row r="12" spans="1:28" x14ac:dyDescent="0.25">
      <c r="AA12" s="119" t="str">
        <f>'Income &amp; Sales Data'!M6</f>
        <v>Direct Sales</v>
      </c>
      <c r="AB12" s="120">
        <f>'Income &amp; Sales Data'!N6</f>
        <v>0</v>
      </c>
    </row>
    <row r="13" spans="1:28" x14ac:dyDescent="0.25">
      <c r="AA13" s="119" t="str">
        <f>'Income &amp; Sales Data'!M7</f>
        <v>Draft2Digital</v>
      </c>
      <c r="AB13" s="120">
        <f>'Income &amp; Sales Data'!N7</f>
        <v>0</v>
      </c>
    </row>
    <row r="14" spans="1:28" x14ac:dyDescent="0.25">
      <c r="AA14" s="119" t="str">
        <f>'Income &amp; Sales Data'!M8</f>
        <v>Findaway Voices</v>
      </c>
      <c r="AB14" s="120">
        <f>'Income &amp; Sales Data'!N8</f>
        <v>0</v>
      </c>
    </row>
    <row r="15" spans="1:28" x14ac:dyDescent="0.25">
      <c r="AA15" s="119" t="str">
        <f>'Income &amp; Sales Data'!M9</f>
        <v>Ingram Spark Print</v>
      </c>
      <c r="AB15" s="120">
        <f>'Income &amp; Sales Data'!N9</f>
        <v>0</v>
      </c>
    </row>
    <row r="16" spans="1:28" x14ac:dyDescent="0.25">
      <c r="AA16" s="121" t="str">
        <f>'Income &amp; Sales Data'!M10</f>
        <v>Kindle Direct Publishing</v>
      </c>
      <c r="AB16" s="122">
        <f>'Income &amp; Sales Data'!N10</f>
        <v>0</v>
      </c>
    </row>
    <row r="17" spans="27:28" x14ac:dyDescent="0.25">
      <c r="AA17" s="119" t="str">
        <f>'Income &amp; Sales Data'!M11</f>
        <v>TOTALS</v>
      </c>
      <c r="AB17" s="120">
        <f>'Income &amp; Sales Data'!N11</f>
        <v>0</v>
      </c>
    </row>
    <row r="19" spans="27:28" x14ac:dyDescent="0.25">
      <c r="AA19" s="204" t="str">
        <f>'Income &amp; Sales Data'!J10</f>
        <v>Units by Payment Type</v>
      </c>
      <c r="AB19" s="204"/>
    </row>
    <row r="20" spans="27:28" x14ac:dyDescent="0.25">
      <c r="AA20" s="123" t="str">
        <f>'Income &amp; Sales Data'!J11</f>
        <v>Free Units</v>
      </c>
      <c r="AB20" s="124">
        <f>'Income &amp; Sales Data'!K11</f>
        <v>0</v>
      </c>
    </row>
    <row r="21" spans="27:28" x14ac:dyDescent="0.25">
      <c r="AA21" s="125" t="str">
        <f>'Income &amp; Sales Data'!J12</f>
        <v>Paid Units</v>
      </c>
      <c r="AB21" s="126">
        <f>'Income &amp; Sales Data'!K12</f>
        <v>0</v>
      </c>
    </row>
    <row r="22" spans="27:28" x14ac:dyDescent="0.25">
      <c r="AA22" s="123" t="str">
        <f>'Income &amp; Sales Data'!J14</f>
        <v>TOTALS</v>
      </c>
      <c r="AB22" s="124">
        <f>'Income &amp; Sales Data'!K14</f>
        <v>0</v>
      </c>
    </row>
    <row r="24" spans="27:28" x14ac:dyDescent="0.25">
      <c r="AA24" s="204" t="str">
        <f>'Income &amp; Sales Data'!J16</f>
        <v>Paid Units by  Format</v>
      </c>
      <c r="AB24" s="204"/>
    </row>
    <row r="25" spans="27:28" x14ac:dyDescent="0.25">
      <c r="AA25" s="123" t="str">
        <f>'Income &amp; Sales Data'!J17</f>
        <v>Audiobook</v>
      </c>
      <c r="AB25" s="124">
        <f>'Income &amp; Sales Data'!K17</f>
        <v>0</v>
      </c>
    </row>
    <row r="26" spans="27:28" x14ac:dyDescent="0.25">
      <c r="AA26" s="123" t="str">
        <f>'Income &amp; Sales Data'!J18</f>
        <v>eBook</v>
      </c>
      <c r="AB26" s="124">
        <f>'Income &amp; Sales Data'!K18</f>
        <v>0</v>
      </c>
    </row>
    <row r="27" spans="27:28" x14ac:dyDescent="0.25">
      <c r="AA27" s="123" t="str">
        <f>'Income &amp; Sales Data'!J19</f>
        <v>Paperback</v>
      </c>
      <c r="AB27" s="124">
        <f>'Income &amp; Sales Data'!K19</f>
        <v>0</v>
      </c>
    </row>
    <row r="28" spans="27:28" x14ac:dyDescent="0.25">
      <c r="AA28" s="125" t="str">
        <f>'Income &amp; Sales Data'!J20</f>
        <v>Hardback</v>
      </c>
      <c r="AB28" s="126">
        <f>'Income &amp; Sales Data'!K20</f>
        <v>0</v>
      </c>
    </row>
    <row r="29" spans="27:28" x14ac:dyDescent="0.25">
      <c r="AA29" s="123" t="str">
        <f>'Income &amp; Sales Data'!J21</f>
        <v>TOTALS</v>
      </c>
      <c r="AB29" s="124">
        <f>'Income &amp; Sales Data'!K21</f>
        <v>0</v>
      </c>
    </row>
    <row r="31" spans="27:28" x14ac:dyDescent="0.25">
      <c r="AA31" s="204" t="str">
        <f>'Income &amp; Sales Data'!M13</f>
        <v>Paid Units by Channel/Platform</v>
      </c>
      <c r="AB31" s="204"/>
    </row>
    <row r="32" spans="27:28" x14ac:dyDescent="0.25">
      <c r="AA32" s="123" t="str">
        <f>'Income &amp; Sales Data'!M14</f>
        <v>Barnes &amp; Noble Print</v>
      </c>
      <c r="AB32" s="124">
        <f>'Income &amp; Sales Data'!N14</f>
        <v>0</v>
      </c>
    </row>
    <row r="33" spans="27:28" x14ac:dyDescent="0.25">
      <c r="AA33" s="123" t="str">
        <f>'Income &amp; Sales Data'!M15</f>
        <v>Direct Sales</v>
      </c>
      <c r="AB33" s="124">
        <f>'Income &amp; Sales Data'!N15</f>
        <v>0</v>
      </c>
    </row>
    <row r="34" spans="27:28" x14ac:dyDescent="0.25">
      <c r="AA34" s="123" t="str">
        <f>'Income &amp; Sales Data'!M16</f>
        <v>Draft2Digital</v>
      </c>
      <c r="AB34" s="124">
        <f>'Income &amp; Sales Data'!N16</f>
        <v>0</v>
      </c>
    </row>
    <row r="35" spans="27:28" x14ac:dyDescent="0.25">
      <c r="AA35" s="123" t="str">
        <f>'Income &amp; Sales Data'!M17</f>
        <v>Findaway Voices</v>
      </c>
      <c r="AB35" s="124">
        <f>'Income &amp; Sales Data'!N17</f>
        <v>0</v>
      </c>
    </row>
    <row r="36" spans="27:28" x14ac:dyDescent="0.25">
      <c r="AA36" s="123" t="str">
        <f>'Income &amp; Sales Data'!M18</f>
        <v>Ingram Spark Print</v>
      </c>
      <c r="AB36" s="124">
        <f>'Income &amp; Sales Data'!N18</f>
        <v>0</v>
      </c>
    </row>
    <row r="37" spans="27:28" x14ac:dyDescent="0.25">
      <c r="AA37" s="125" t="str">
        <f>'Income &amp; Sales Data'!M19</f>
        <v>Kindle Direct Publishing</v>
      </c>
      <c r="AB37" s="126">
        <f>'Income &amp; Sales Data'!N19</f>
        <v>0</v>
      </c>
    </row>
    <row r="38" spans="27:28" x14ac:dyDescent="0.25">
      <c r="AA38" s="123" t="str">
        <f>'Income &amp; Sales Data'!M20</f>
        <v>TOTALS</v>
      </c>
      <c r="AB38" s="124">
        <f>'Income &amp; Sales Data'!N20</f>
        <v>0</v>
      </c>
    </row>
  </sheetData>
  <mergeCells count="6">
    <mergeCell ref="A1:AB1"/>
    <mergeCell ref="AA31:AB31"/>
    <mergeCell ref="AA8:AB8"/>
    <mergeCell ref="AA2:AB2"/>
    <mergeCell ref="AA19:AB19"/>
    <mergeCell ref="AA24:AB24"/>
  </mergeCells>
  <pageMargins left="0.7" right="0.7" top="0.75" bottom="0.75" header="0.3" footer="0.3"/>
  <pageSetup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E77F2-269F-4E6E-B15D-ADB77210AD92}">
  <sheetPr>
    <tabColor theme="7" tint="0.79998168889431442"/>
  </sheetPr>
  <dimension ref="A1:AG326"/>
  <sheetViews>
    <sheetView workbookViewId="0">
      <selection activeCell="N41" sqref="N41"/>
    </sheetView>
  </sheetViews>
  <sheetFormatPr defaultRowHeight="15" x14ac:dyDescent="0.25"/>
  <cols>
    <col min="1" max="1" width="31.85546875" customWidth="1"/>
    <col min="2" max="6" width="10" customWidth="1"/>
    <col min="7" max="7" width="13.140625" bestFit="1" customWidth="1"/>
    <col min="8" max="8" width="2.5703125" style="134" customWidth="1"/>
    <col min="9" max="9" width="31.5703125" style="134" bestFit="1" customWidth="1"/>
    <col min="10" max="14" width="10" style="134" customWidth="1"/>
    <col min="15" max="15" width="14.5703125" style="134" bestFit="1" customWidth="1"/>
    <col min="16" max="16" width="2.28515625" style="187" customWidth="1"/>
    <col min="17" max="17" width="31.5703125" style="134" bestFit="1" customWidth="1"/>
    <col min="18" max="19" width="9" style="134" bestFit="1" customWidth="1"/>
    <col min="20" max="22" width="10" style="134" bestFit="1" customWidth="1"/>
    <col min="23" max="23" width="9" style="134" bestFit="1" customWidth="1"/>
    <col min="24" max="24" width="9.140625" style="134"/>
    <col min="25" max="25" width="31.5703125" style="134" bestFit="1" customWidth="1"/>
    <col min="26" max="27" width="9" style="134" bestFit="1" customWidth="1"/>
    <col min="28" max="30" width="10" style="134" bestFit="1" customWidth="1"/>
    <col min="31" max="31" width="14.5703125" style="134" bestFit="1" customWidth="1"/>
    <col min="32" max="33" width="9.140625" style="134"/>
  </cols>
  <sheetData>
    <row r="1" spans="1:33" s="134" customFormat="1" ht="33.75" x14ac:dyDescent="0.5">
      <c r="A1" s="214" t="s">
        <v>128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127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3" s="134" customFormat="1" ht="35.25" customHeight="1" x14ac:dyDescent="0.25">
      <c r="A2" s="213" t="s">
        <v>134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213" t="s">
        <v>134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3" s="21" customFormat="1" ht="18.75" x14ac:dyDescent="0.3">
      <c r="A3" s="185" t="s">
        <v>124</v>
      </c>
      <c r="B3" s="184" t="s">
        <v>119</v>
      </c>
      <c r="C3" s="184" t="s">
        <v>118</v>
      </c>
      <c r="D3" s="184" t="s">
        <v>117</v>
      </c>
      <c r="E3" s="184" t="s">
        <v>116</v>
      </c>
      <c r="F3" s="184" t="s">
        <v>115</v>
      </c>
      <c r="G3" s="183" t="s">
        <v>18</v>
      </c>
      <c r="H3" s="167"/>
      <c r="I3" s="185" t="s">
        <v>123</v>
      </c>
      <c r="J3" s="184" t="s">
        <v>119</v>
      </c>
      <c r="K3" s="184" t="s">
        <v>118</v>
      </c>
      <c r="L3" s="184" t="s">
        <v>117</v>
      </c>
      <c r="M3" s="184" t="s">
        <v>116</v>
      </c>
      <c r="N3" s="184" t="s">
        <v>115</v>
      </c>
      <c r="O3" s="183" t="s">
        <v>18</v>
      </c>
      <c r="Q3" s="185" t="s">
        <v>124</v>
      </c>
      <c r="R3" s="184" t="s">
        <v>119</v>
      </c>
      <c r="S3" s="184" t="s">
        <v>118</v>
      </c>
      <c r="T3" s="184" t="s">
        <v>117</v>
      </c>
      <c r="U3" s="184" t="s">
        <v>116</v>
      </c>
      <c r="V3" s="184" t="s">
        <v>115</v>
      </c>
      <c r="W3" s="183" t="s">
        <v>18</v>
      </c>
      <c r="X3" s="167"/>
      <c r="Y3" s="185" t="s">
        <v>123</v>
      </c>
      <c r="Z3" s="184" t="s">
        <v>119</v>
      </c>
      <c r="AA3" s="184" t="s">
        <v>118</v>
      </c>
      <c r="AB3" s="184" t="s">
        <v>117</v>
      </c>
      <c r="AC3" s="184" t="s">
        <v>116</v>
      </c>
      <c r="AD3" s="184" t="s">
        <v>115</v>
      </c>
      <c r="AE3" s="183" t="s">
        <v>18</v>
      </c>
      <c r="AF3" s="167"/>
      <c r="AG3" s="167"/>
    </row>
    <row r="4" spans="1:33" x14ac:dyDescent="0.25">
      <c r="A4" s="64" t="s">
        <v>59</v>
      </c>
      <c r="B4" s="179">
        <v>122833</v>
      </c>
      <c r="C4" s="178">
        <v>161358</v>
      </c>
      <c r="D4" s="178">
        <v>258142</v>
      </c>
      <c r="E4" s="178">
        <v>74403</v>
      </c>
      <c r="F4" s="178"/>
      <c r="G4" s="153">
        <f>SUM(B4:F4)</f>
        <v>616736</v>
      </c>
      <c r="I4" s="64" t="s">
        <v>59</v>
      </c>
      <c r="J4" s="179">
        <v>25976</v>
      </c>
      <c r="K4" s="178">
        <v>24935</v>
      </c>
      <c r="L4" s="178">
        <v>56147</v>
      </c>
      <c r="M4" s="178">
        <v>15637</v>
      </c>
      <c r="N4" s="178"/>
      <c r="O4" s="153">
        <f>SUM(J4:N4)</f>
        <v>122695</v>
      </c>
      <c r="Q4" s="64" t="s">
        <v>59</v>
      </c>
      <c r="R4" s="179">
        <v>3017</v>
      </c>
      <c r="S4" s="178">
        <v>3196</v>
      </c>
      <c r="T4" s="178">
        <v>4803</v>
      </c>
      <c r="U4" s="178">
        <f>2076+3803</f>
        <v>5879</v>
      </c>
      <c r="V4" s="178"/>
      <c r="W4" s="153">
        <f>SUM(R4:V4)</f>
        <v>16895</v>
      </c>
      <c r="Y4" s="64" t="s">
        <v>59</v>
      </c>
      <c r="Z4" s="179"/>
      <c r="AA4" s="178"/>
      <c r="AB4" s="178"/>
      <c r="AC4" s="178"/>
      <c r="AD4" s="178"/>
      <c r="AE4" s="153">
        <f>SUM(Z4:AD4)</f>
        <v>0</v>
      </c>
    </row>
    <row r="5" spans="1:33" x14ac:dyDescent="0.25">
      <c r="A5" s="64" t="s">
        <v>60</v>
      </c>
      <c r="B5" s="177">
        <v>347</v>
      </c>
      <c r="C5" s="176">
        <v>304</v>
      </c>
      <c r="D5" s="176">
        <v>491</v>
      </c>
      <c r="E5" s="176">
        <v>193</v>
      </c>
      <c r="F5" s="176"/>
      <c r="G5" s="153">
        <f>SUM(B5:F5)</f>
        <v>1335</v>
      </c>
      <c r="I5" s="64" t="s">
        <v>60</v>
      </c>
      <c r="J5" s="177">
        <v>55</v>
      </c>
      <c r="K5" s="176">
        <v>31</v>
      </c>
      <c r="L5" s="176">
        <v>69</v>
      </c>
      <c r="M5" s="176">
        <v>14</v>
      </c>
      <c r="N5" s="176"/>
      <c r="O5" s="153">
        <f>SUM(J5:N5)</f>
        <v>169</v>
      </c>
      <c r="Q5" s="64" t="s">
        <v>60</v>
      </c>
      <c r="R5" s="177">
        <v>636</v>
      </c>
      <c r="S5" s="176">
        <v>659</v>
      </c>
      <c r="T5" s="176">
        <v>928</v>
      </c>
      <c r="U5" s="176">
        <f>357+753</f>
        <v>1110</v>
      </c>
      <c r="V5" s="176"/>
      <c r="W5" s="153">
        <f>SUM(R5:V5)</f>
        <v>3333</v>
      </c>
      <c r="Y5" s="64" t="s">
        <v>60</v>
      </c>
      <c r="Z5" s="177"/>
      <c r="AA5" s="176"/>
      <c r="AB5" s="176"/>
      <c r="AC5" s="176"/>
      <c r="AD5" s="176"/>
      <c r="AE5" s="153">
        <f>SUM(Z5:AD5)</f>
        <v>0</v>
      </c>
    </row>
    <row r="6" spans="1:33" x14ac:dyDescent="0.25">
      <c r="A6" s="64" t="s">
        <v>66</v>
      </c>
      <c r="B6" s="175">
        <v>108.63</v>
      </c>
      <c r="C6" s="175">
        <v>105.44</v>
      </c>
      <c r="D6" s="175">
        <v>188.06</v>
      </c>
      <c r="E6" s="175">
        <v>69.13</v>
      </c>
      <c r="F6" s="175"/>
      <c r="G6" s="1">
        <f>SUM(B6:F6)</f>
        <v>471.26</v>
      </c>
      <c r="I6" s="64" t="s">
        <v>66</v>
      </c>
      <c r="J6" s="175">
        <v>10.01</v>
      </c>
      <c r="K6" s="175">
        <v>4.4800000000000004</v>
      </c>
      <c r="L6" s="175">
        <v>15.57</v>
      </c>
      <c r="M6" s="175">
        <v>2.68</v>
      </c>
      <c r="N6" s="175"/>
      <c r="O6" s="1">
        <f>SUM(J6:N6)</f>
        <v>32.74</v>
      </c>
      <c r="Q6" s="64" t="s">
        <v>66</v>
      </c>
      <c r="R6" s="175">
        <v>64.349999999999994</v>
      </c>
      <c r="S6" s="175">
        <v>59.05</v>
      </c>
      <c r="T6" s="175">
        <v>74.650000000000006</v>
      </c>
      <c r="U6" s="175">
        <f>36.42+85.58</f>
        <v>122</v>
      </c>
      <c r="V6" s="175"/>
      <c r="W6" s="1">
        <f>SUM(R6:V6)</f>
        <v>320.05</v>
      </c>
      <c r="Y6" s="64" t="s">
        <v>66</v>
      </c>
      <c r="Z6" s="175"/>
      <c r="AA6" s="175"/>
      <c r="AB6" s="175"/>
      <c r="AC6" s="175"/>
      <c r="AD6" s="175"/>
      <c r="AE6" s="1">
        <f>SUM(Z6:AD6)</f>
        <v>0</v>
      </c>
    </row>
    <row r="7" spans="1:33" x14ac:dyDescent="0.25">
      <c r="A7" s="64" t="s">
        <v>114</v>
      </c>
      <c r="B7" s="146">
        <f t="shared" ref="B7:G7" si="0">IF(B4=0,"",B4/B5)</f>
        <v>353.98559077809796</v>
      </c>
      <c r="C7" s="146">
        <f t="shared" si="0"/>
        <v>530.78289473684208</v>
      </c>
      <c r="D7" s="146">
        <f t="shared" si="0"/>
        <v>525.74745417515271</v>
      </c>
      <c r="E7" s="146">
        <f t="shared" si="0"/>
        <v>385.50777202072538</v>
      </c>
      <c r="F7" s="146" t="str">
        <f t="shared" si="0"/>
        <v/>
      </c>
      <c r="G7" s="151">
        <f t="shared" si="0"/>
        <v>461.97453183520599</v>
      </c>
      <c r="I7" s="64" t="s">
        <v>114</v>
      </c>
      <c r="J7" s="146">
        <f t="shared" ref="J7:O7" si="1">IF(J4=0,"",J4/J5)</f>
        <v>472.29090909090911</v>
      </c>
      <c r="K7" s="146">
        <f t="shared" si="1"/>
        <v>804.35483870967744</v>
      </c>
      <c r="L7" s="146">
        <f t="shared" si="1"/>
        <v>813.72463768115938</v>
      </c>
      <c r="M7" s="146">
        <f t="shared" si="1"/>
        <v>1116.9285714285713</v>
      </c>
      <c r="N7" s="146" t="str">
        <f t="shared" si="1"/>
        <v/>
      </c>
      <c r="O7" s="151">
        <f t="shared" si="1"/>
        <v>726.00591715976327</v>
      </c>
      <c r="Q7" s="64" t="s">
        <v>114</v>
      </c>
      <c r="R7" s="146">
        <f t="shared" ref="R7:W7" si="2">IF(R4=0,"",R4/R5)</f>
        <v>4.7437106918238996</v>
      </c>
      <c r="S7" s="146">
        <f t="shared" si="2"/>
        <v>4.849772382397572</v>
      </c>
      <c r="T7" s="146">
        <f t="shared" si="2"/>
        <v>5.1756465517241379</v>
      </c>
      <c r="U7" s="146">
        <f t="shared" si="2"/>
        <v>5.2963963963963963</v>
      </c>
      <c r="V7" s="146" t="str">
        <f t="shared" si="2"/>
        <v/>
      </c>
      <c r="W7" s="151">
        <f t="shared" si="2"/>
        <v>5.0690069006900691</v>
      </c>
      <c r="Y7" s="64" t="s">
        <v>114</v>
      </c>
      <c r="Z7" s="146" t="str">
        <f t="shared" ref="Z7:AE7" si="3">IF(Z4=0,"",Z4/Z5)</f>
        <v/>
      </c>
      <c r="AA7" s="146" t="str">
        <f t="shared" si="3"/>
        <v/>
      </c>
      <c r="AB7" s="146" t="str">
        <f t="shared" si="3"/>
        <v/>
      </c>
      <c r="AC7" s="146" t="str">
        <f t="shared" si="3"/>
        <v/>
      </c>
      <c r="AD7" s="146" t="str">
        <f t="shared" si="3"/>
        <v/>
      </c>
      <c r="AE7" s="151" t="str">
        <f t="shared" si="3"/>
        <v/>
      </c>
    </row>
    <row r="8" spans="1:33" x14ac:dyDescent="0.25">
      <c r="A8" s="64" t="s">
        <v>61</v>
      </c>
      <c r="B8" s="160">
        <f t="shared" ref="B8:G8" si="4">IF(B4=0,"",B5/B4)</f>
        <v>2.8249737448405557E-3</v>
      </c>
      <c r="C8" s="160">
        <f t="shared" si="4"/>
        <v>1.8840094696265448E-3</v>
      </c>
      <c r="D8" s="160">
        <f t="shared" si="4"/>
        <v>1.9020539083140287E-3</v>
      </c>
      <c r="E8" s="160">
        <f t="shared" si="4"/>
        <v>2.5939814254801554E-3</v>
      </c>
      <c r="F8" s="160" t="str">
        <f t="shared" si="4"/>
        <v/>
      </c>
      <c r="G8" s="160">
        <f t="shared" si="4"/>
        <v>2.1646214912053132E-3</v>
      </c>
      <c r="I8" s="64" t="s">
        <v>61</v>
      </c>
      <c r="J8" s="160">
        <f t="shared" ref="J8:O8" si="5">IF(J4=0,"",J5/J4)</f>
        <v>2.1173390822297506E-3</v>
      </c>
      <c r="K8" s="160">
        <f t="shared" si="5"/>
        <v>1.2432324042510527E-3</v>
      </c>
      <c r="L8" s="160">
        <f t="shared" si="5"/>
        <v>1.2289169501487167E-3</v>
      </c>
      <c r="M8" s="160">
        <f t="shared" si="5"/>
        <v>8.9531240007674105E-4</v>
      </c>
      <c r="N8" s="160" t="str">
        <f t="shared" si="5"/>
        <v/>
      </c>
      <c r="O8" s="160">
        <f t="shared" si="5"/>
        <v>1.3773992420229022E-3</v>
      </c>
      <c r="Q8" s="64" t="s">
        <v>61</v>
      </c>
      <c r="R8" s="160">
        <f t="shared" ref="R8:W8" si="6">IF(R4=0,"",R5/R4)</f>
        <v>0.2108054358634405</v>
      </c>
      <c r="S8" s="160">
        <f t="shared" si="6"/>
        <v>0.20619524405506884</v>
      </c>
      <c r="T8" s="160">
        <f t="shared" si="6"/>
        <v>0.1932125754736623</v>
      </c>
      <c r="U8" s="160">
        <f t="shared" si="6"/>
        <v>0.18880762034359586</v>
      </c>
      <c r="V8" s="160" t="str">
        <f t="shared" si="6"/>
        <v/>
      </c>
      <c r="W8" s="160">
        <f t="shared" si="6"/>
        <v>0.1972773009766203</v>
      </c>
      <c r="Y8" s="64" t="s">
        <v>61</v>
      </c>
      <c r="Z8" s="160" t="str">
        <f t="shared" ref="Z8:AE8" si="7">IF(Z4=0,"",Z5/Z4)</f>
        <v/>
      </c>
      <c r="AA8" s="160" t="str">
        <f t="shared" si="7"/>
        <v/>
      </c>
      <c r="AB8" s="160" t="str">
        <f t="shared" si="7"/>
        <v/>
      </c>
      <c r="AC8" s="160" t="str">
        <f t="shared" si="7"/>
        <v/>
      </c>
      <c r="AD8" s="160" t="str">
        <f t="shared" si="7"/>
        <v/>
      </c>
      <c r="AE8" s="160" t="str">
        <f t="shared" si="7"/>
        <v/>
      </c>
    </row>
    <row r="9" spans="1:33" x14ac:dyDescent="0.25">
      <c r="A9" s="64" t="s">
        <v>65</v>
      </c>
      <c r="B9" s="158">
        <f t="shared" ref="B9:G9" si="8">IF(B4=0,"",B6/B5)</f>
        <v>0.31305475504322766</v>
      </c>
      <c r="C9" s="158">
        <f t="shared" si="8"/>
        <v>0.3468421052631579</v>
      </c>
      <c r="D9" s="158">
        <f t="shared" si="8"/>
        <v>0.38301425661914462</v>
      </c>
      <c r="E9" s="158">
        <f t="shared" si="8"/>
        <v>0.35818652849740928</v>
      </c>
      <c r="F9" s="158" t="str">
        <f t="shared" si="8"/>
        <v/>
      </c>
      <c r="G9" s="158">
        <f t="shared" si="8"/>
        <v>0.35300374531835205</v>
      </c>
      <c r="I9" s="64" t="s">
        <v>65</v>
      </c>
      <c r="J9" s="158">
        <f t="shared" ref="J9:O9" si="9">IF(J4=0,"",J6/J5)</f>
        <v>0.182</v>
      </c>
      <c r="K9" s="158">
        <f t="shared" si="9"/>
        <v>0.14451612903225808</v>
      </c>
      <c r="L9" s="158">
        <f t="shared" si="9"/>
        <v>0.22565217391304349</v>
      </c>
      <c r="M9" s="158">
        <f t="shared" si="9"/>
        <v>0.19142857142857145</v>
      </c>
      <c r="N9" s="158" t="str">
        <f t="shared" si="9"/>
        <v/>
      </c>
      <c r="O9" s="158">
        <f t="shared" si="9"/>
        <v>0.19372781065088759</v>
      </c>
      <c r="Q9" s="64" t="s">
        <v>65</v>
      </c>
      <c r="R9" s="158">
        <f t="shared" ref="R9:W9" si="10">IF(R4=0,"",R6/R5)</f>
        <v>0.10117924528301886</v>
      </c>
      <c r="S9" s="158">
        <f t="shared" si="10"/>
        <v>8.9605462822458265E-2</v>
      </c>
      <c r="T9" s="158">
        <f t="shared" si="10"/>
        <v>8.0441810344827586E-2</v>
      </c>
      <c r="U9" s="158">
        <f t="shared" si="10"/>
        <v>0.10990990990990991</v>
      </c>
      <c r="V9" s="158" t="str">
        <f t="shared" si="10"/>
        <v/>
      </c>
      <c r="W9" s="158">
        <f t="shared" si="10"/>
        <v>9.6024602460246022E-2</v>
      </c>
      <c r="Y9" s="64" t="s">
        <v>65</v>
      </c>
      <c r="Z9" s="158" t="str">
        <f t="shared" ref="Z9:AE9" si="11">IF(Z4=0,"",Z6/Z5)</f>
        <v/>
      </c>
      <c r="AA9" s="158" t="str">
        <f t="shared" si="11"/>
        <v/>
      </c>
      <c r="AB9" s="158" t="str">
        <f t="shared" si="11"/>
        <v/>
      </c>
      <c r="AC9" s="158" t="str">
        <f t="shared" si="11"/>
        <v/>
      </c>
      <c r="AD9" s="158" t="str">
        <f t="shared" si="11"/>
        <v/>
      </c>
      <c r="AE9" s="158" t="str">
        <f t="shared" si="11"/>
        <v/>
      </c>
    </row>
    <row r="10" spans="1:33" x14ac:dyDescent="0.25">
      <c r="A10" s="64" t="s">
        <v>71</v>
      </c>
      <c r="B10" s="174">
        <v>123.3</v>
      </c>
      <c r="C10" s="174">
        <v>312.62</v>
      </c>
      <c r="D10" s="174">
        <v>186.16</v>
      </c>
      <c r="E10" s="174">
        <v>142.77000000000001</v>
      </c>
      <c r="F10" s="174"/>
      <c r="G10" s="1">
        <f>SUM(B10:F10)</f>
        <v>764.85</v>
      </c>
      <c r="I10" s="64" t="s">
        <v>71</v>
      </c>
      <c r="J10" s="174">
        <v>13.47</v>
      </c>
      <c r="K10" s="174">
        <v>11.08</v>
      </c>
      <c r="L10" s="174">
        <v>9.81</v>
      </c>
      <c r="M10" s="174">
        <v>17.21</v>
      </c>
      <c r="N10" s="174"/>
      <c r="O10" s="1">
        <f>SUM(J10:N10)</f>
        <v>51.57</v>
      </c>
      <c r="Q10" s="64" t="s">
        <v>71</v>
      </c>
      <c r="R10" s="193">
        <v>123.3</v>
      </c>
      <c r="S10" s="193">
        <v>312.62</v>
      </c>
      <c r="T10" s="193">
        <v>186.16</v>
      </c>
      <c r="U10" s="193">
        <f>E10</f>
        <v>142.77000000000001</v>
      </c>
      <c r="V10" s="193"/>
      <c r="W10" s="1">
        <f>SUM(R10:V10)</f>
        <v>764.85</v>
      </c>
      <c r="Y10" s="64" t="s">
        <v>71</v>
      </c>
      <c r="Z10" s="193">
        <v>13.47</v>
      </c>
      <c r="AA10" s="193">
        <v>11.08</v>
      </c>
      <c r="AB10" s="193">
        <v>9.81</v>
      </c>
      <c r="AC10" s="193">
        <f t="shared" ref="AC10:AC13" si="12">M10</f>
        <v>17.21</v>
      </c>
      <c r="AD10" s="193"/>
      <c r="AE10" s="1">
        <f>SUM(Z10:AD10)</f>
        <v>51.57</v>
      </c>
    </row>
    <row r="11" spans="1:33" x14ac:dyDescent="0.25">
      <c r="A11" s="64" t="s">
        <v>77</v>
      </c>
      <c r="B11" s="173">
        <v>27</v>
      </c>
      <c r="C11" s="173">
        <v>88</v>
      </c>
      <c r="D11" s="173">
        <v>32</v>
      </c>
      <c r="E11" s="173">
        <v>23</v>
      </c>
      <c r="F11" s="173"/>
      <c r="G11" s="153">
        <f>SUM(B11:F11)</f>
        <v>170</v>
      </c>
      <c r="I11" s="64" t="s">
        <v>77</v>
      </c>
      <c r="J11" s="173">
        <v>3</v>
      </c>
      <c r="K11" s="173">
        <v>4</v>
      </c>
      <c r="L11" s="173">
        <v>2</v>
      </c>
      <c r="M11" s="173">
        <v>3</v>
      </c>
      <c r="N11" s="173"/>
      <c r="O11" s="153">
        <f>SUM(J11:N11)</f>
        <v>12</v>
      </c>
      <c r="Q11" s="64" t="s">
        <v>77</v>
      </c>
      <c r="R11" s="151">
        <v>27</v>
      </c>
      <c r="S11" s="151">
        <v>88</v>
      </c>
      <c r="T11" s="151">
        <v>32</v>
      </c>
      <c r="U11" s="151">
        <f t="shared" ref="U11:U14" si="13">E11</f>
        <v>23</v>
      </c>
      <c r="V11" s="151"/>
      <c r="W11" s="153">
        <f>SUM(R11:V11)</f>
        <v>170</v>
      </c>
      <c r="Y11" s="64" t="s">
        <v>77</v>
      </c>
      <c r="Z11" s="151">
        <v>3</v>
      </c>
      <c r="AA11" s="151">
        <v>4</v>
      </c>
      <c r="AB11" s="151">
        <v>2</v>
      </c>
      <c r="AC11" s="151">
        <f t="shared" si="12"/>
        <v>3</v>
      </c>
      <c r="AD11" s="151"/>
      <c r="AE11" s="153">
        <f>SUM(Z11:AD11)</f>
        <v>12</v>
      </c>
    </row>
    <row r="12" spans="1:33" x14ac:dyDescent="0.25">
      <c r="A12" s="64" t="s">
        <v>78</v>
      </c>
      <c r="B12" s="173">
        <v>0</v>
      </c>
      <c r="C12" s="173">
        <v>0</v>
      </c>
      <c r="D12" s="173">
        <v>0</v>
      </c>
      <c r="E12" s="173"/>
      <c r="F12" s="173"/>
      <c r="G12" s="153">
        <f>SUM(B12:F12)</f>
        <v>0</v>
      </c>
      <c r="I12" s="64" t="s">
        <v>78</v>
      </c>
      <c r="J12" s="173">
        <v>0</v>
      </c>
      <c r="K12" s="173">
        <v>0</v>
      </c>
      <c r="L12" s="173">
        <v>0</v>
      </c>
      <c r="M12" s="173"/>
      <c r="N12" s="173"/>
      <c r="O12" s="153">
        <f>SUM(J12:N12)</f>
        <v>0</v>
      </c>
      <c r="Q12" s="64" t="s">
        <v>78</v>
      </c>
      <c r="R12" s="151">
        <v>0</v>
      </c>
      <c r="S12" s="151">
        <v>0</v>
      </c>
      <c r="T12" s="151">
        <v>0</v>
      </c>
      <c r="U12" s="151">
        <f t="shared" si="13"/>
        <v>0</v>
      </c>
      <c r="V12" s="151"/>
      <c r="W12" s="153">
        <f>SUM(R12:V12)</f>
        <v>0</v>
      </c>
      <c r="Y12" s="64" t="s">
        <v>78</v>
      </c>
      <c r="Z12" s="151">
        <v>0</v>
      </c>
      <c r="AA12" s="151">
        <v>0</v>
      </c>
      <c r="AB12" s="151">
        <v>0</v>
      </c>
      <c r="AC12" s="151">
        <f t="shared" si="12"/>
        <v>0</v>
      </c>
      <c r="AD12" s="151"/>
      <c r="AE12" s="153">
        <f>SUM(Z12:AD12)</f>
        <v>0</v>
      </c>
    </row>
    <row r="13" spans="1:33" x14ac:dyDescent="0.25">
      <c r="A13" s="64" t="s">
        <v>67</v>
      </c>
      <c r="B13" s="173">
        <v>14620</v>
      </c>
      <c r="C13" s="173">
        <v>22336</v>
      </c>
      <c r="D13" s="173">
        <v>23853</v>
      </c>
      <c r="E13" s="173">
        <v>18959</v>
      </c>
      <c r="F13" s="173"/>
      <c r="G13" s="153">
        <f>SUM(B13:F13)</f>
        <v>79768</v>
      </c>
      <c r="I13" s="64" t="s">
        <v>67</v>
      </c>
      <c r="J13" s="173">
        <v>1822</v>
      </c>
      <c r="K13" s="173">
        <v>1394</v>
      </c>
      <c r="L13" s="173">
        <v>907</v>
      </c>
      <c r="M13" s="173">
        <v>1681</v>
      </c>
      <c r="N13" s="173"/>
      <c r="O13" s="153">
        <f>SUM(J13:N13)</f>
        <v>5804</v>
      </c>
      <c r="Q13" s="64" t="s">
        <v>67</v>
      </c>
      <c r="R13" s="151">
        <v>14620</v>
      </c>
      <c r="S13" s="151">
        <v>22336</v>
      </c>
      <c r="T13" s="151">
        <v>23853</v>
      </c>
      <c r="U13" s="151">
        <f t="shared" si="13"/>
        <v>18959</v>
      </c>
      <c r="V13" s="151"/>
      <c r="W13" s="153">
        <f>SUM(R13:V13)</f>
        <v>79768</v>
      </c>
      <c r="Y13" s="64" t="s">
        <v>67</v>
      </c>
      <c r="Z13" s="151">
        <v>1822</v>
      </c>
      <c r="AA13" s="151">
        <v>1394</v>
      </c>
      <c r="AB13" s="151">
        <v>907</v>
      </c>
      <c r="AC13" s="151">
        <f t="shared" si="12"/>
        <v>1681</v>
      </c>
      <c r="AD13" s="151"/>
      <c r="AE13" s="153">
        <f>SUM(Z13:AD13)</f>
        <v>5804</v>
      </c>
    </row>
    <row r="14" spans="1:33" x14ac:dyDescent="0.25">
      <c r="A14" s="64" t="s">
        <v>72</v>
      </c>
      <c r="B14" s="173">
        <v>218</v>
      </c>
      <c r="C14" s="173">
        <v>358</v>
      </c>
      <c r="D14" s="173">
        <v>358</v>
      </c>
      <c r="E14" s="173">
        <v>358</v>
      </c>
      <c r="F14" s="173">
        <v>358</v>
      </c>
      <c r="G14" s="151">
        <v>358</v>
      </c>
      <c r="I14" s="64" t="s">
        <v>72</v>
      </c>
      <c r="J14" s="173">
        <v>218</v>
      </c>
      <c r="K14" s="173">
        <v>358</v>
      </c>
      <c r="L14" s="173">
        <v>358</v>
      </c>
      <c r="M14" s="173">
        <v>358</v>
      </c>
      <c r="N14" s="173">
        <v>358</v>
      </c>
      <c r="O14" s="151">
        <v>358</v>
      </c>
      <c r="Q14" s="64" t="s">
        <v>72</v>
      </c>
      <c r="R14" s="151">
        <v>218</v>
      </c>
      <c r="S14" s="151">
        <v>358</v>
      </c>
      <c r="T14" s="151">
        <v>358</v>
      </c>
      <c r="U14" s="151">
        <f t="shared" si="13"/>
        <v>358</v>
      </c>
      <c r="V14" s="151">
        <v>358</v>
      </c>
      <c r="W14" s="151">
        <v>358</v>
      </c>
      <c r="Y14" s="64" t="s">
        <v>72</v>
      </c>
      <c r="Z14" s="151">
        <v>218</v>
      </c>
      <c r="AA14" s="151">
        <v>358</v>
      </c>
      <c r="AB14" s="151">
        <v>358</v>
      </c>
      <c r="AC14" s="151">
        <v>358</v>
      </c>
      <c r="AD14" s="151">
        <v>358</v>
      </c>
      <c r="AE14" s="151">
        <v>358</v>
      </c>
    </row>
    <row r="15" spans="1:33" x14ac:dyDescent="0.25">
      <c r="A15" s="64" t="s">
        <v>129</v>
      </c>
      <c r="B15" s="195">
        <f>IF(B4=0,"",B5/B11)</f>
        <v>12.851851851851851</v>
      </c>
      <c r="C15" s="195">
        <f t="shared" ref="C15:G15" si="14">IF(C4=0,"",C5/C11)</f>
        <v>3.4545454545454546</v>
      </c>
      <c r="D15" s="195">
        <f t="shared" si="14"/>
        <v>15.34375</v>
      </c>
      <c r="E15" s="195">
        <f t="shared" si="14"/>
        <v>8.3913043478260878</v>
      </c>
      <c r="F15" s="195" t="str">
        <f t="shared" si="14"/>
        <v/>
      </c>
      <c r="G15" s="149">
        <f t="shared" si="14"/>
        <v>7.8529411764705879</v>
      </c>
      <c r="I15" s="64" t="s">
        <v>129</v>
      </c>
      <c r="J15" s="195">
        <f>IF(J4=0,"",J5/J11)</f>
        <v>18.333333333333332</v>
      </c>
      <c r="K15" s="195">
        <f t="shared" ref="K15:O15" si="15">IF(K4=0,"",K5/K11)</f>
        <v>7.75</v>
      </c>
      <c r="L15" s="195">
        <f t="shared" si="15"/>
        <v>34.5</v>
      </c>
      <c r="M15" s="195">
        <f t="shared" si="15"/>
        <v>4.666666666666667</v>
      </c>
      <c r="N15" s="195" t="str">
        <f t="shared" si="15"/>
        <v/>
      </c>
      <c r="O15" s="149">
        <f t="shared" si="15"/>
        <v>14.083333333333334</v>
      </c>
      <c r="Q15" s="64" t="s">
        <v>129</v>
      </c>
      <c r="R15" s="195">
        <f>IF(R4=0,"",R5/R11)</f>
        <v>23.555555555555557</v>
      </c>
      <c r="S15" s="195">
        <f t="shared" ref="S15:W15" si="16">IF(S4=0,"",S5/S11)</f>
        <v>7.4886363636363633</v>
      </c>
      <c r="T15" s="195">
        <f t="shared" si="16"/>
        <v>29</v>
      </c>
      <c r="U15" s="195">
        <f t="shared" si="16"/>
        <v>48.260869565217391</v>
      </c>
      <c r="V15" s="195" t="str">
        <f t="shared" si="16"/>
        <v/>
      </c>
      <c r="W15" s="149">
        <f t="shared" si="16"/>
        <v>19.605882352941176</v>
      </c>
      <c r="Y15" s="64" t="s">
        <v>129</v>
      </c>
      <c r="Z15" s="195" t="str">
        <f>IF(Z4=0,"",Z5/Z11)</f>
        <v/>
      </c>
      <c r="AA15" s="195" t="str">
        <f t="shared" ref="AA15:AE15" si="17">IF(AA4=0,"",AA5/AA11)</f>
        <v/>
      </c>
      <c r="AB15" s="195" t="str">
        <f t="shared" si="17"/>
        <v/>
      </c>
      <c r="AC15" s="195" t="str">
        <f t="shared" si="17"/>
        <v/>
      </c>
      <c r="AD15" s="195" t="str">
        <f t="shared" si="17"/>
        <v/>
      </c>
      <c r="AE15" s="149" t="str">
        <f t="shared" si="17"/>
        <v/>
      </c>
    </row>
    <row r="16" spans="1:33" x14ac:dyDescent="0.25">
      <c r="A16" s="64" t="s">
        <v>113</v>
      </c>
      <c r="B16" s="195">
        <f t="shared" ref="B16:G16" si="18">IF(B4=0,"",B5/(B11+B17))</f>
        <v>3.6889690822198378</v>
      </c>
      <c r="C16" s="195">
        <f t="shared" si="18"/>
        <v>2.0213967310549781</v>
      </c>
      <c r="D16" s="195">
        <f t="shared" si="18"/>
        <v>4.9782774929904559</v>
      </c>
      <c r="E16" s="195">
        <f t="shared" si="18"/>
        <v>2.5408744897583935</v>
      </c>
      <c r="F16" s="195" t="str">
        <f t="shared" si="18"/>
        <v/>
      </c>
      <c r="G16" s="149">
        <f t="shared" si="18"/>
        <v>3.398540831128936</v>
      </c>
      <c r="I16" s="64" t="s">
        <v>113</v>
      </c>
      <c r="J16" s="195">
        <f t="shared" ref="J16:O16" si="19">IF(J4=0,"",J5/(J11+J17))</f>
        <v>4.8424878836833605</v>
      </c>
      <c r="K16" s="195">
        <f t="shared" si="19"/>
        <v>3.927105449398443</v>
      </c>
      <c r="L16" s="195">
        <f t="shared" si="19"/>
        <v>15.219963031423289</v>
      </c>
      <c r="M16" s="195">
        <f t="shared" si="19"/>
        <v>1.8192377495462795</v>
      </c>
      <c r="N16" s="195" t="str">
        <f t="shared" si="19"/>
        <v/>
      </c>
      <c r="O16" s="149">
        <f t="shared" si="19"/>
        <v>5.9902970297029707</v>
      </c>
      <c r="Q16" s="64" t="s">
        <v>113</v>
      </c>
      <c r="R16" s="195">
        <f t="shared" ref="R16:W16" si="20">IF(R4=0,"",R5/(R11+R17))</f>
        <v>6.7613381449331902</v>
      </c>
      <c r="S16" s="195">
        <f t="shared" si="20"/>
        <v>4.3819093610698365</v>
      </c>
      <c r="T16" s="195">
        <f t="shared" si="20"/>
        <v>9.409045852332266</v>
      </c>
      <c r="U16" s="195">
        <f t="shared" si="20"/>
        <v>14.613319604309931</v>
      </c>
      <c r="V16" s="195" t="str">
        <f t="shared" si="20"/>
        <v/>
      </c>
      <c r="W16" s="149">
        <f t="shared" si="20"/>
        <v>8.4848963222117924</v>
      </c>
      <c r="Y16" s="64" t="s">
        <v>113</v>
      </c>
      <c r="Z16" s="195" t="str">
        <f t="shared" ref="Z16:AE16" si="21">IF(Z4=0,"",Z5/(Z11+Z17))</f>
        <v/>
      </c>
      <c r="AA16" s="195" t="str">
        <f t="shared" si="21"/>
        <v/>
      </c>
      <c r="AB16" s="195" t="str">
        <f t="shared" si="21"/>
        <v/>
      </c>
      <c r="AC16" s="195" t="str">
        <f t="shared" si="21"/>
        <v/>
      </c>
      <c r="AD16" s="195" t="str">
        <f t="shared" si="21"/>
        <v/>
      </c>
      <c r="AE16" s="149" t="str">
        <f t="shared" si="21"/>
        <v/>
      </c>
    </row>
    <row r="17" spans="1:31" x14ac:dyDescent="0.25">
      <c r="A17" s="64" t="s">
        <v>73</v>
      </c>
      <c r="B17" s="146">
        <f t="shared" ref="B17:G17" si="22">IF(B13=0,0,B13/B14)</f>
        <v>67.064220183486242</v>
      </c>
      <c r="C17" s="146">
        <f t="shared" si="22"/>
        <v>62.391061452513966</v>
      </c>
      <c r="D17" s="146">
        <f t="shared" si="22"/>
        <v>66.628491620111731</v>
      </c>
      <c r="E17" s="146">
        <f t="shared" si="22"/>
        <v>52.958100558659218</v>
      </c>
      <c r="F17" s="146">
        <f t="shared" si="22"/>
        <v>0</v>
      </c>
      <c r="G17" s="146">
        <f t="shared" si="22"/>
        <v>222.81564245810057</v>
      </c>
      <c r="I17" s="64" t="s">
        <v>73</v>
      </c>
      <c r="J17" s="146">
        <f t="shared" ref="J17:O17" si="23">IF(J13=0,0,J13/J14)</f>
        <v>8.3577981651376145</v>
      </c>
      <c r="K17" s="146">
        <f t="shared" si="23"/>
        <v>3.8938547486033519</v>
      </c>
      <c r="L17" s="146">
        <f t="shared" si="23"/>
        <v>2.5335195530726256</v>
      </c>
      <c r="M17" s="146">
        <f t="shared" si="23"/>
        <v>4.6955307262569832</v>
      </c>
      <c r="N17" s="146">
        <f t="shared" si="23"/>
        <v>0</v>
      </c>
      <c r="O17" s="146">
        <f t="shared" si="23"/>
        <v>16.212290502793294</v>
      </c>
      <c r="Q17" s="64" t="s">
        <v>73</v>
      </c>
      <c r="R17" s="146">
        <f t="shared" ref="R17:W17" si="24">IF(R13=0,0,R13/R14)</f>
        <v>67.064220183486242</v>
      </c>
      <c r="S17" s="146">
        <f t="shared" si="24"/>
        <v>62.391061452513966</v>
      </c>
      <c r="T17" s="146">
        <f t="shared" si="24"/>
        <v>66.628491620111731</v>
      </c>
      <c r="U17" s="146">
        <f t="shared" si="24"/>
        <v>52.958100558659218</v>
      </c>
      <c r="V17" s="146">
        <f t="shared" si="24"/>
        <v>0</v>
      </c>
      <c r="W17" s="146">
        <f t="shared" si="24"/>
        <v>222.81564245810057</v>
      </c>
      <c r="Y17" s="64" t="s">
        <v>73</v>
      </c>
      <c r="Z17" s="146">
        <f t="shared" ref="Z17:AE17" si="25">IF(Z13=0,0,Z13/Z14)</f>
        <v>8.3577981651376145</v>
      </c>
      <c r="AA17" s="146">
        <f t="shared" si="25"/>
        <v>3.8938547486033519</v>
      </c>
      <c r="AB17" s="146">
        <f t="shared" si="25"/>
        <v>2.5335195530726256</v>
      </c>
      <c r="AC17" s="146">
        <f t="shared" si="25"/>
        <v>4.6955307262569832</v>
      </c>
      <c r="AD17" s="146">
        <f t="shared" si="25"/>
        <v>0</v>
      </c>
      <c r="AE17" s="146">
        <f t="shared" si="25"/>
        <v>16.212290502793294</v>
      </c>
    </row>
    <row r="18" spans="1:31" x14ac:dyDescent="0.25">
      <c r="A18" s="196" t="s">
        <v>132</v>
      </c>
      <c r="B18" s="197">
        <f t="shared" ref="B18:G18" si="26">IF(B4=0,"",(B17+B11)/B5)</f>
        <v>0.27107844433281336</v>
      </c>
      <c r="C18" s="197">
        <f t="shared" si="26"/>
        <v>0.49470743898853275</v>
      </c>
      <c r="D18" s="197">
        <f t="shared" si="26"/>
        <v>0.20087269169065525</v>
      </c>
      <c r="E18" s="197">
        <f t="shared" si="26"/>
        <v>0.39356528786870065</v>
      </c>
      <c r="F18" s="197" t="str">
        <f t="shared" si="26"/>
        <v/>
      </c>
      <c r="G18" s="197">
        <f t="shared" si="26"/>
        <v>0.29424392693490681</v>
      </c>
      <c r="I18" s="196" t="s">
        <v>132</v>
      </c>
      <c r="J18" s="197">
        <f t="shared" ref="J18:O18" si="27">IF(J4=0,"",(J17+J11)/J5)</f>
        <v>0.20650542118432028</v>
      </c>
      <c r="K18" s="197">
        <f t="shared" si="27"/>
        <v>0.25464047576139842</v>
      </c>
      <c r="L18" s="197">
        <f t="shared" si="27"/>
        <v>6.5703181928588789E-2</v>
      </c>
      <c r="M18" s="197">
        <f t="shared" si="27"/>
        <v>0.54968076616121309</v>
      </c>
      <c r="N18" s="197" t="str">
        <f t="shared" si="27"/>
        <v/>
      </c>
      <c r="O18" s="197">
        <f t="shared" si="27"/>
        <v>0.16693663019404317</v>
      </c>
      <c r="Q18" s="196" t="s">
        <v>132</v>
      </c>
      <c r="R18" s="197">
        <f t="shared" ref="R18:W18" si="28">IF(R4=0,"",(R17+R11)/R5)</f>
        <v>0.14789971726963247</v>
      </c>
      <c r="S18" s="197">
        <f t="shared" si="28"/>
        <v>0.22821101889607581</v>
      </c>
      <c r="T18" s="197">
        <f t="shared" si="28"/>
        <v>0.10628070217684454</v>
      </c>
      <c r="U18" s="197">
        <f t="shared" si="28"/>
        <v>6.8430721224017318E-2</v>
      </c>
      <c r="V18" s="197" t="str">
        <f t="shared" si="28"/>
        <v/>
      </c>
      <c r="W18" s="197">
        <f t="shared" si="28"/>
        <v>0.11785647838526869</v>
      </c>
      <c r="Y18" s="196" t="s">
        <v>132</v>
      </c>
      <c r="Z18" s="197" t="str">
        <f t="shared" ref="Z18:AE18" si="29">IF(Z4=0,"",(Z17+Z11)/Z5)</f>
        <v/>
      </c>
      <c r="AA18" s="197" t="str">
        <f t="shared" si="29"/>
        <v/>
      </c>
      <c r="AB18" s="197" t="str">
        <f t="shared" si="29"/>
        <v/>
      </c>
      <c r="AC18" s="197" t="str">
        <f t="shared" si="29"/>
        <v/>
      </c>
      <c r="AD18" s="197" t="str">
        <f t="shared" si="29"/>
        <v/>
      </c>
      <c r="AE18" s="197" t="str">
        <f t="shared" si="29"/>
        <v/>
      </c>
    </row>
    <row r="19" spans="1:31" x14ac:dyDescent="0.25">
      <c r="A19" s="199" t="s">
        <v>133</v>
      </c>
      <c r="B19" s="200">
        <f>IF(B4=0,"",(B11)/B5)</f>
        <v>7.7809798270893377E-2</v>
      </c>
      <c r="C19" s="200">
        <f t="shared" ref="C19:G19" si="30">IF(C4=0,"",(C11)/C5)</f>
        <v>0.28947368421052633</v>
      </c>
      <c r="D19" s="200">
        <f t="shared" si="30"/>
        <v>6.5173116089613028E-2</v>
      </c>
      <c r="E19" s="200">
        <f t="shared" si="30"/>
        <v>0.11917098445595854</v>
      </c>
      <c r="F19" s="200" t="str">
        <f t="shared" si="30"/>
        <v/>
      </c>
      <c r="G19" s="200">
        <f t="shared" si="30"/>
        <v>0.12734082397003746</v>
      </c>
      <c r="I19" s="199" t="s">
        <v>133</v>
      </c>
      <c r="J19" s="200">
        <f>IF(J4=0,"",(J11)/J5)</f>
        <v>5.4545454545454543E-2</v>
      </c>
      <c r="K19" s="200">
        <f t="shared" ref="K19:M19" si="31">IF(K4=0,"",(K11)/K5)</f>
        <v>0.12903225806451613</v>
      </c>
      <c r="L19" s="200">
        <f t="shared" si="31"/>
        <v>2.8985507246376812E-2</v>
      </c>
      <c r="M19" s="200">
        <f t="shared" si="31"/>
        <v>0.21428571428571427</v>
      </c>
      <c r="N19" s="200"/>
      <c r="O19" s="200"/>
      <c r="Q19" s="199" t="s">
        <v>133</v>
      </c>
      <c r="R19" s="200">
        <f>IF(R4=0,"",(R11)/R5)</f>
        <v>4.2452830188679243E-2</v>
      </c>
      <c r="S19" s="200">
        <f t="shared" ref="S19:U19" si="32">IF(S4=0,"",(S11)/S5)</f>
        <v>0.13353566009104703</v>
      </c>
      <c r="T19" s="200">
        <f t="shared" si="32"/>
        <v>3.4482758620689655E-2</v>
      </c>
      <c r="U19" s="200">
        <f t="shared" si="32"/>
        <v>2.0720720720720721E-2</v>
      </c>
      <c r="V19" s="200"/>
      <c r="W19" s="200"/>
      <c r="Y19" s="199" t="s">
        <v>133</v>
      </c>
      <c r="Z19" s="200" t="str">
        <f>IF(Z4=0,"",(Z11)/Z5)</f>
        <v/>
      </c>
      <c r="AA19" s="200" t="str">
        <f t="shared" ref="AA19:AC19" si="33">IF(AA4=0,"",(AA11)/AA5)</f>
        <v/>
      </c>
      <c r="AB19" s="200" t="str">
        <f t="shared" si="33"/>
        <v/>
      </c>
      <c r="AC19" s="200" t="str">
        <f t="shared" si="33"/>
        <v/>
      </c>
      <c r="AD19" s="200"/>
      <c r="AE19" s="200"/>
    </row>
    <row r="20" spans="1:31" ht="15.75" thickBot="1" x14ac:dyDescent="0.3">
      <c r="A20" s="172" t="s">
        <v>112</v>
      </c>
      <c r="B20" s="171">
        <f t="shared" ref="B20:G20" si="34">B10-B6</f>
        <v>14.670000000000002</v>
      </c>
      <c r="C20" s="171">
        <f t="shared" si="34"/>
        <v>207.18</v>
      </c>
      <c r="D20" s="171">
        <f t="shared" si="34"/>
        <v>-1.9000000000000057</v>
      </c>
      <c r="E20" s="171">
        <f t="shared" si="34"/>
        <v>73.640000000000015</v>
      </c>
      <c r="F20" s="171">
        <f t="shared" si="34"/>
        <v>0</v>
      </c>
      <c r="G20" s="171">
        <f t="shared" si="34"/>
        <v>293.59000000000003</v>
      </c>
      <c r="I20" s="172" t="s">
        <v>112</v>
      </c>
      <c r="J20" s="171">
        <f t="shared" ref="J20:O20" si="35">J10-J6</f>
        <v>3.4600000000000009</v>
      </c>
      <c r="K20" s="171">
        <f t="shared" si="35"/>
        <v>6.6</v>
      </c>
      <c r="L20" s="171">
        <f t="shared" si="35"/>
        <v>-5.76</v>
      </c>
      <c r="M20" s="171">
        <f t="shared" si="35"/>
        <v>14.530000000000001</v>
      </c>
      <c r="N20" s="171">
        <f t="shared" si="35"/>
        <v>0</v>
      </c>
      <c r="O20" s="171">
        <f t="shared" si="35"/>
        <v>18.829999999999998</v>
      </c>
      <c r="Q20" s="172" t="s">
        <v>112</v>
      </c>
      <c r="R20" s="171">
        <f t="shared" ref="R20:W20" si="36">R10-R6</f>
        <v>58.95</v>
      </c>
      <c r="S20" s="171">
        <f t="shared" si="36"/>
        <v>253.57</v>
      </c>
      <c r="T20" s="171">
        <f t="shared" si="36"/>
        <v>111.50999999999999</v>
      </c>
      <c r="U20" s="171">
        <f t="shared" si="36"/>
        <v>20.77000000000001</v>
      </c>
      <c r="V20" s="171">
        <f t="shared" si="36"/>
        <v>0</v>
      </c>
      <c r="W20" s="171">
        <f t="shared" si="36"/>
        <v>444.8</v>
      </c>
      <c r="Y20" s="172" t="s">
        <v>112</v>
      </c>
      <c r="Z20" s="171">
        <f t="shared" ref="Z20:AE20" si="37">Z10-Z6</f>
        <v>13.47</v>
      </c>
      <c r="AA20" s="171">
        <f t="shared" si="37"/>
        <v>11.08</v>
      </c>
      <c r="AB20" s="171">
        <f t="shared" si="37"/>
        <v>9.81</v>
      </c>
      <c r="AC20" s="171">
        <f t="shared" si="37"/>
        <v>17.21</v>
      </c>
      <c r="AD20" s="171">
        <f t="shared" si="37"/>
        <v>0</v>
      </c>
      <c r="AE20" s="171">
        <f t="shared" si="37"/>
        <v>51.57</v>
      </c>
    </row>
    <row r="21" spans="1:31" s="134" customFormat="1" ht="15.75" thickTop="1" x14ac:dyDescent="0.25">
      <c r="B21" s="135">
        <f t="shared" ref="B21:G21" si="38">B20/B10</f>
        <v>0.11897810218978104</v>
      </c>
      <c r="C21" s="135">
        <f t="shared" si="38"/>
        <v>0.6627215149382637</v>
      </c>
      <c r="D21" s="135">
        <f t="shared" si="38"/>
        <v>-1.020627417275465E-2</v>
      </c>
      <c r="E21" s="135">
        <f t="shared" si="38"/>
        <v>0.51579463472718368</v>
      </c>
      <c r="F21" s="135" t="e">
        <f t="shared" si="38"/>
        <v>#DIV/0!</v>
      </c>
      <c r="G21" s="135">
        <f t="shared" si="38"/>
        <v>0.38385304308034257</v>
      </c>
      <c r="J21" s="135">
        <f t="shared" ref="J21:O21" si="39">J20/J10</f>
        <v>0.25686711210096513</v>
      </c>
      <c r="K21" s="135">
        <f t="shared" si="39"/>
        <v>0.595667870036101</v>
      </c>
      <c r="L21" s="135">
        <f t="shared" si="39"/>
        <v>-0.58715596330275222</v>
      </c>
      <c r="M21" s="135">
        <f t="shared" si="39"/>
        <v>0.84427658338175482</v>
      </c>
      <c r="N21" s="135" t="e">
        <f t="shared" si="39"/>
        <v>#DIV/0!</v>
      </c>
      <c r="O21" s="135">
        <f t="shared" si="39"/>
        <v>0.36513476827612951</v>
      </c>
      <c r="P21" s="187"/>
      <c r="R21" s="135">
        <f t="shared" ref="R21:W21" si="40">R20/R10</f>
        <v>0.47810218978102192</v>
      </c>
      <c r="S21" s="135">
        <f t="shared" si="40"/>
        <v>0.81111253278740958</v>
      </c>
      <c r="T21" s="135">
        <f t="shared" si="40"/>
        <v>0.59900085947571979</v>
      </c>
      <c r="U21" s="135">
        <f t="shared" si="40"/>
        <v>0.14547874203263997</v>
      </c>
      <c r="V21" s="135" t="e">
        <f t="shared" si="40"/>
        <v>#DIV/0!</v>
      </c>
      <c r="W21" s="135">
        <f t="shared" si="40"/>
        <v>0.58155193828855334</v>
      </c>
      <c r="Z21" s="135">
        <f t="shared" ref="Z21:AE21" si="41">Z20/Z10</f>
        <v>1</v>
      </c>
      <c r="AA21" s="135">
        <f t="shared" si="41"/>
        <v>1</v>
      </c>
      <c r="AB21" s="135">
        <f t="shared" si="41"/>
        <v>1</v>
      </c>
      <c r="AC21" s="135">
        <f t="shared" si="41"/>
        <v>1</v>
      </c>
      <c r="AD21" s="135" t="e">
        <f t="shared" si="41"/>
        <v>#DIV/0!</v>
      </c>
      <c r="AE21" s="135">
        <f t="shared" si="41"/>
        <v>1</v>
      </c>
    </row>
    <row r="22" spans="1:31" ht="18.75" x14ac:dyDescent="0.3">
      <c r="A22" s="185" t="s">
        <v>122</v>
      </c>
      <c r="B22" s="184" t="s">
        <v>119</v>
      </c>
      <c r="C22" s="184" t="s">
        <v>118</v>
      </c>
      <c r="D22" s="184" t="s">
        <v>117</v>
      </c>
      <c r="E22" s="184" t="s">
        <v>116</v>
      </c>
      <c r="F22" s="184" t="s">
        <v>115</v>
      </c>
      <c r="G22" s="183" t="s">
        <v>18</v>
      </c>
      <c r="I22" s="185" t="s">
        <v>120</v>
      </c>
      <c r="J22" s="184" t="s">
        <v>119</v>
      </c>
      <c r="K22" s="184" t="s">
        <v>118</v>
      </c>
      <c r="L22" s="184" t="s">
        <v>117</v>
      </c>
      <c r="M22" s="184" t="s">
        <v>116</v>
      </c>
      <c r="N22" s="184" t="s">
        <v>115</v>
      </c>
      <c r="O22" s="183" t="s">
        <v>18</v>
      </c>
      <c r="Q22" s="185" t="s">
        <v>122</v>
      </c>
      <c r="R22" s="184" t="s">
        <v>119</v>
      </c>
      <c r="S22" s="184" t="s">
        <v>118</v>
      </c>
      <c r="T22" s="184" t="s">
        <v>117</v>
      </c>
      <c r="U22" s="184" t="s">
        <v>116</v>
      </c>
      <c r="V22" s="184" t="s">
        <v>115</v>
      </c>
      <c r="W22" s="183" t="s">
        <v>18</v>
      </c>
      <c r="Y22" s="185" t="s">
        <v>120</v>
      </c>
      <c r="Z22" s="184" t="s">
        <v>119</v>
      </c>
      <c r="AA22" s="184" t="s">
        <v>118</v>
      </c>
      <c r="AB22" s="184" t="s">
        <v>117</v>
      </c>
      <c r="AC22" s="184" t="s">
        <v>116</v>
      </c>
      <c r="AD22" s="184" t="s">
        <v>115</v>
      </c>
      <c r="AE22" s="183" t="s">
        <v>18</v>
      </c>
    </row>
    <row r="23" spans="1:31" x14ac:dyDescent="0.25">
      <c r="A23" s="64" t="s">
        <v>59</v>
      </c>
      <c r="B23" s="179">
        <v>5567</v>
      </c>
      <c r="C23" s="178">
        <v>4746</v>
      </c>
      <c r="D23" s="178">
        <v>7308</v>
      </c>
      <c r="E23" s="178">
        <v>6767</v>
      </c>
      <c r="F23" s="178"/>
      <c r="G23" s="153">
        <f>SUM(B23:F23)</f>
        <v>24388</v>
      </c>
      <c r="I23" s="64" t="s">
        <v>59</v>
      </c>
      <c r="J23" s="179"/>
      <c r="K23" s="178"/>
      <c r="L23" s="178"/>
      <c r="M23" s="178"/>
      <c r="N23" s="178"/>
      <c r="O23" s="153">
        <f>SUM(J23:N23)</f>
        <v>0</v>
      </c>
      <c r="Q23" s="64" t="s">
        <v>59</v>
      </c>
      <c r="R23" s="179"/>
      <c r="S23" s="178"/>
      <c r="T23" s="178"/>
      <c r="U23" s="178"/>
      <c r="V23" s="178"/>
      <c r="W23" s="153">
        <f>SUM(R23:V23)</f>
        <v>0</v>
      </c>
      <c r="Y23" s="64" t="s">
        <v>59</v>
      </c>
      <c r="Z23" s="179"/>
      <c r="AA23" s="178"/>
      <c r="AB23" s="178"/>
      <c r="AC23" s="178"/>
      <c r="AD23" s="178"/>
      <c r="AE23" s="153">
        <f>SUM(Z23:AD23)</f>
        <v>0</v>
      </c>
    </row>
    <row r="24" spans="1:31" x14ac:dyDescent="0.25">
      <c r="A24" s="64" t="s">
        <v>60</v>
      </c>
      <c r="B24" s="177">
        <v>12</v>
      </c>
      <c r="C24" s="176">
        <v>11</v>
      </c>
      <c r="D24" s="176">
        <v>18</v>
      </c>
      <c r="E24" s="176">
        <v>15</v>
      </c>
      <c r="F24" s="176"/>
      <c r="G24" s="153">
        <f>SUM(B24:F24)</f>
        <v>56</v>
      </c>
      <c r="I24" s="64" t="s">
        <v>60</v>
      </c>
      <c r="J24" s="177"/>
      <c r="K24" s="176"/>
      <c r="L24" s="176"/>
      <c r="M24" s="176"/>
      <c r="N24" s="176"/>
      <c r="O24" s="153">
        <f>SUM(J24:N24)</f>
        <v>0</v>
      </c>
      <c r="Q24" s="64" t="s">
        <v>60</v>
      </c>
      <c r="R24" s="177"/>
      <c r="S24" s="176"/>
      <c r="T24" s="176"/>
      <c r="U24" s="176"/>
      <c r="V24" s="176"/>
      <c r="W24" s="153">
        <f>SUM(R24:V24)</f>
        <v>0</v>
      </c>
      <c r="Y24" s="64" t="s">
        <v>60</v>
      </c>
      <c r="Z24" s="177"/>
      <c r="AA24" s="176"/>
      <c r="AB24" s="176"/>
      <c r="AC24" s="176"/>
      <c r="AD24" s="176"/>
      <c r="AE24" s="153">
        <f>SUM(Z24:AD24)</f>
        <v>0</v>
      </c>
    </row>
    <row r="25" spans="1:31" x14ac:dyDescent="0.25">
      <c r="A25" s="64" t="s">
        <v>66</v>
      </c>
      <c r="B25" s="175">
        <v>2.99</v>
      </c>
      <c r="C25" s="175">
        <v>2.69</v>
      </c>
      <c r="D25" s="175">
        <v>4.6399999999999997</v>
      </c>
      <c r="E25" s="175">
        <v>3.63</v>
      </c>
      <c r="F25" s="175"/>
      <c r="G25" s="1">
        <f>SUM(B25:F25)</f>
        <v>13.95</v>
      </c>
      <c r="I25" s="64" t="s">
        <v>66</v>
      </c>
      <c r="J25" s="175"/>
      <c r="K25" s="175"/>
      <c r="L25" s="175"/>
      <c r="M25" s="175"/>
      <c r="N25" s="175"/>
      <c r="O25" s="1">
        <f>SUM(J25:N25)</f>
        <v>0</v>
      </c>
      <c r="Q25" s="64" t="s">
        <v>66</v>
      </c>
      <c r="R25" s="175"/>
      <c r="S25" s="175"/>
      <c r="T25" s="175"/>
      <c r="U25" s="175"/>
      <c r="V25" s="175"/>
      <c r="W25" s="1">
        <f>SUM(R25:V25)</f>
        <v>0</v>
      </c>
      <c r="Y25" s="64" t="s">
        <v>66</v>
      </c>
      <c r="Z25" s="175"/>
      <c r="AA25" s="175"/>
      <c r="AB25" s="175"/>
      <c r="AC25" s="175"/>
      <c r="AD25" s="175"/>
      <c r="AE25" s="1">
        <f>SUM(Z25:AD25)</f>
        <v>0</v>
      </c>
    </row>
    <row r="26" spans="1:31" x14ac:dyDescent="0.25">
      <c r="A26" s="64" t="s">
        <v>114</v>
      </c>
      <c r="B26" s="146">
        <f t="shared" ref="B26:G26" si="42">IF(B23=0,"",B23/B24)</f>
        <v>463.91666666666669</v>
      </c>
      <c r="C26" s="146">
        <f t="shared" si="42"/>
        <v>431.45454545454544</v>
      </c>
      <c r="D26" s="146">
        <f t="shared" si="42"/>
        <v>406</v>
      </c>
      <c r="E26" s="146">
        <f t="shared" si="42"/>
        <v>451.13333333333333</v>
      </c>
      <c r="F26" s="146" t="str">
        <f t="shared" si="42"/>
        <v/>
      </c>
      <c r="G26" s="151">
        <f t="shared" si="42"/>
        <v>435.5</v>
      </c>
      <c r="I26" s="64" t="s">
        <v>114</v>
      </c>
      <c r="J26" s="146" t="str">
        <f t="shared" ref="J26:O26" si="43">IF(J23=0,"",J23/J24)</f>
        <v/>
      </c>
      <c r="K26" s="146" t="str">
        <f t="shared" si="43"/>
        <v/>
      </c>
      <c r="L26" s="146" t="str">
        <f t="shared" si="43"/>
        <v/>
      </c>
      <c r="M26" s="146" t="str">
        <f t="shared" si="43"/>
        <v/>
      </c>
      <c r="N26" s="146" t="str">
        <f t="shared" si="43"/>
        <v/>
      </c>
      <c r="O26" s="151" t="str">
        <f t="shared" si="43"/>
        <v/>
      </c>
      <c r="Q26" s="64" t="s">
        <v>114</v>
      </c>
      <c r="R26" s="146" t="str">
        <f t="shared" ref="R26:W26" si="44">IF(R23=0,"",R23/R24)</f>
        <v/>
      </c>
      <c r="S26" s="146" t="str">
        <f t="shared" si="44"/>
        <v/>
      </c>
      <c r="T26" s="146" t="str">
        <f t="shared" si="44"/>
        <v/>
      </c>
      <c r="U26" s="146" t="str">
        <f t="shared" si="44"/>
        <v/>
      </c>
      <c r="V26" s="146" t="str">
        <f t="shared" si="44"/>
        <v/>
      </c>
      <c r="W26" s="151" t="str">
        <f t="shared" si="44"/>
        <v/>
      </c>
      <c r="Y26" s="64" t="s">
        <v>114</v>
      </c>
      <c r="Z26" s="146" t="str">
        <f t="shared" ref="Z26:AE26" si="45">IF(Z23=0,"",Z23/Z24)</f>
        <v/>
      </c>
      <c r="AA26" s="146" t="str">
        <f t="shared" si="45"/>
        <v/>
      </c>
      <c r="AB26" s="146" t="str">
        <f t="shared" si="45"/>
        <v/>
      </c>
      <c r="AC26" s="146" t="str">
        <f t="shared" si="45"/>
        <v/>
      </c>
      <c r="AD26" s="146" t="str">
        <f t="shared" si="45"/>
        <v/>
      </c>
      <c r="AE26" s="151" t="str">
        <f t="shared" si="45"/>
        <v/>
      </c>
    </row>
    <row r="27" spans="1:31" x14ac:dyDescent="0.25">
      <c r="A27" s="64" t="s">
        <v>61</v>
      </c>
      <c r="B27" s="160">
        <f t="shared" ref="B27:G27" si="46">IF(B23=0,"",B24/B23)</f>
        <v>2.1555595473324949E-3</v>
      </c>
      <c r="C27" s="160">
        <f t="shared" si="46"/>
        <v>2.317741255794353E-3</v>
      </c>
      <c r="D27" s="160">
        <f t="shared" si="46"/>
        <v>2.4630541871921183E-3</v>
      </c>
      <c r="E27" s="160">
        <f t="shared" si="46"/>
        <v>2.2166395744052016E-3</v>
      </c>
      <c r="F27" s="160" t="str">
        <f t="shared" si="46"/>
        <v/>
      </c>
      <c r="G27" s="160">
        <f t="shared" si="46"/>
        <v>2.2962112514351321E-3</v>
      </c>
      <c r="I27" s="64" t="s">
        <v>61</v>
      </c>
      <c r="J27" s="160" t="str">
        <f t="shared" ref="J27:O27" si="47">IF(J23=0,"",J24/J23)</f>
        <v/>
      </c>
      <c r="K27" s="160" t="str">
        <f t="shared" si="47"/>
        <v/>
      </c>
      <c r="L27" s="160" t="str">
        <f t="shared" si="47"/>
        <v/>
      </c>
      <c r="M27" s="160" t="str">
        <f t="shared" si="47"/>
        <v/>
      </c>
      <c r="N27" s="160" t="str">
        <f t="shared" si="47"/>
        <v/>
      </c>
      <c r="O27" s="160" t="str">
        <f t="shared" si="47"/>
        <v/>
      </c>
      <c r="Q27" s="64" t="s">
        <v>61</v>
      </c>
      <c r="R27" s="160" t="str">
        <f t="shared" ref="R27:W27" si="48">IF(R23=0,"",R24/R23)</f>
        <v/>
      </c>
      <c r="S27" s="160" t="str">
        <f t="shared" si="48"/>
        <v/>
      </c>
      <c r="T27" s="160" t="str">
        <f t="shared" si="48"/>
        <v/>
      </c>
      <c r="U27" s="160" t="str">
        <f t="shared" si="48"/>
        <v/>
      </c>
      <c r="V27" s="160" t="str">
        <f t="shared" si="48"/>
        <v/>
      </c>
      <c r="W27" s="160" t="str">
        <f t="shared" si="48"/>
        <v/>
      </c>
      <c r="Y27" s="64" t="s">
        <v>61</v>
      </c>
      <c r="Z27" s="160" t="str">
        <f t="shared" ref="Z27:AE27" si="49">IF(Z23=0,"",Z24/Z23)</f>
        <v/>
      </c>
      <c r="AA27" s="160" t="str">
        <f t="shared" si="49"/>
        <v/>
      </c>
      <c r="AB27" s="160" t="str">
        <f t="shared" si="49"/>
        <v/>
      </c>
      <c r="AC27" s="160" t="str">
        <f t="shared" si="49"/>
        <v/>
      </c>
      <c r="AD27" s="160" t="str">
        <f t="shared" si="49"/>
        <v/>
      </c>
      <c r="AE27" s="160" t="str">
        <f t="shared" si="49"/>
        <v/>
      </c>
    </row>
    <row r="28" spans="1:31" x14ac:dyDescent="0.25">
      <c r="A28" s="64" t="s">
        <v>65</v>
      </c>
      <c r="B28" s="158">
        <f t="shared" ref="B28:G28" si="50">IF(B23=0,"",B25/B24)</f>
        <v>0.24916666666666668</v>
      </c>
      <c r="C28" s="158">
        <f t="shared" si="50"/>
        <v>0.24454545454545454</v>
      </c>
      <c r="D28" s="158">
        <f t="shared" si="50"/>
        <v>0.25777777777777777</v>
      </c>
      <c r="E28" s="158">
        <f t="shared" si="50"/>
        <v>0.24199999999999999</v>
      </c>
      <c r="F28" s="158" t="str">
        <f t="shared" si="50"/>
        <v/>
      </c>
      <c r="G28" s="158">
        <f t="shared" si="50"/>
        <v>0.24910714285714283</v>
      </c>
      <c r="I28" s="64" t="s">
        <v>65</v>
      </c>
      <c r="J28" s="158" t="str">
        <f t="shared" ref="J28:O28" si="51">IF(J23=0,"",J25/J24)</f>
        <v/>
      </c>
      <c r="K28" s="158" t="str">
        <f t="shared" si="51"/>
        <v/>
      </c>
      <c r="L28" s="158" t="str">
        <f t="shared" si="51"/>
        <v/>
      </c>
      <c r="M28" s="158" t="str">
        <f t="shared" si="51"/>
        <v/>
      </c>
      <c r="N28" s="158" t="str">
        <f t="shared" si="51"/>
        <v/>
      </c>
      <c r="O28" s="158" t="str">
        <f t="shared" si="51"/>
        <v/>
      </c>
      <c r="Q28" s="64" t="s">
        <v>65</v>
      </c>
      <c r="R28" s="158" t="str">
        <f t="shared" ref="R28:W28" si="52">IF(R23=0,"",R25/R24)</f>
        <v/>
      </c>
      <c r="S28" s="158" t="str">
        <f t="shared" si="52"/>
        <v/>
      </c>
      <c r="T28" s="158" t="str">
        <f t="shared" si="52"/>
        <v/>
      </c>
      <c r="U28" s="158" t="str">
        <f t="shared" si="52"/>
        <v/>
      </c>
      <c r="V28" s="158" t="str">
        <f t="shared" si="52"/>
        <v/>
      </c>
      <c r="W28" s="158" t="str">
        <f t="shared" si="52"/>
        <v/>
      </c>
      <c r="Y28" s="64" t="s">
        <v>65</v>
      </c>
      <c r="Z28" s="158" t="str">
        <f t="shared" ref="Z28:AE28" si="53">IF(Z23=0,"",Z25/Z24)</f>
        <v/>
      </c>
      <c r="AA28" s="158" t="str">
        <f t="shared" si="53"/>
        <v/>
      </c>
      <c r="AB28" s="158" t="str">
        <f t="shared" si="53"/>
        <v/>
      </c>
      <c r="AC28" s="158" t="str">
        <f t="shared" si="53"/>
        <v/>
      </c>
      <c r="AD28" s="158" t="str">
        <f t="shared" si="53"/>
        <v/>
      </c>
      <c r="AE28" s="158" t="str">
        <f t="shared" si="53"/>
        <v/>
      </c>
    </row>
    <row r="29" spans="1:31" x14ac:dyDescent="0.25">
      <c r="A29" s="64" t="s">
        <v>71</v>
      </c>
      <c r="B29" s="174">
        <v>1.91</v>
      </c>
      <c r="C29" s="174">
        <v>15.17</v>
      </c>
      <c r="D29" s="174">
        <v>1.71</v>
      </c>
      <c r="E29" s="174">
        <v>6.78</v>
      </c>
      <c r="F29" s="174"/>
      <c r="G29" s="1">
        <f>SUM(B29:F29)</f>
        <v>25.57</v>
      </c>
      <c r="I29" s="64" t="s">
        <v>71</v>
      </c>
      <c r="J29" s="174"/>
      <c r="K29" s="174"/>
      <c r="L29" s="174"/>
      <c r="M29" s="174"/>
      <c r="N29" s="174"/>
      <c r="O29" s="1">
        <f>SUM(J29:N29)</f>
        <v>0</v>
      </c>
      <c r="Q29" s="64" t="s">
        <v>71</v>
      </c>
      <c r="R29" s="193">
        <v>1.91</v>
      </c>
      <c r="S29" s="193">
        <v>15.17</v>
      </c>
      <c r="T29" s="193">
        <v>1.71</v>
      </c>
      <c r="U29" s="193">
        <f t="shared" ref="U29:U33" si="54">E29</f>
        <v>6.78</v>
      </c>
      <c r="V29" s="193"/>
      <c r="W29" s="1">
        <f>SUM(R29:V29)</f>
        <v>25.57</v>
      </c>
      <c r="Y29" s="64" t="s">
        <v>71</v>
      </c>
      <c r="Z29" s="193"/>
      <c r="AA29" s="193"/>
      <c r="AB29" s="193"/>
      <c r="AC29" s="193"/>
      <c r="AD29" s="193"/>
      <c r="AE29" s="1">
        <f>SUM(Z29:AD29)</f>
        <v>0</v>
      </c>
    </row>
    <row r="30" spans="1:31" x14ac:dyDescent="0.25">
      <c r="A30" s="64" t="s">
        <v>77</v>
      </c>
      <c r="B30" s="173">
        <v>0</v>
      </c>
      <c r="C30" s="173">
        <v>5</v>
      </c>
      <c r="D30" s="173">
        <v>0</v>
      </c>
      <c r="E30" s="173">
        <v>3</v>
      </c>
      <c r="F30" s="173"/>
      <c r="G30" s="153">
        <f>SUM(B30:F30)</f>
        <v>8</v>
      </c>
      <c r="I30" s="64" t="s">
        <v>77</v>
      </c>
      <c r="J30" s="173"/>
      <c r="K30" s="173"/>
      <c r="L30" s="173"/>
      <c r="M30" s="173"/>
      <c r="N30" s="173"/>
      <c r="O30" s="153">
        <f>SUM(J30:N30)</f>
        <v>0</v>
      </c>
      <c r="Q30" s="64" t="s">
        <v>77</v>
      </c>
      <c r="R30" s="151">
        <v>0</v>
      </c>
      <c r="S30" s="151">
        <v>5</v>
      </c>
      <c r="T30" s="151">
        <v>0</v>
      </c>
      <c r="U30" s="151">
        <f t="shared" si="54"/>
        <v>3</v>
      </c>
      <c r="V30" s="151"/>
      <c r="W30" s="153">
        <f>SUM(R30:V30)</f>
        <v>8</v>
      </c>
      <c r="Y30" s="64" t="s">
        <v>77</v>
      </c>
      <c r="Z30" s="151"/>
      <c r="AA30" s="151"/>
      <c r="AB30" s="151"/>
      <c r="AC30" s="151"/>
      <c r="AD30" s="151"/>
      <c r="AE30" s="153">
        <f>SUM(Z30:AD30)</f>
        <v>0</v>
      </c>
    </row>
    <row r="31" spans="1:31" x14ac:dyDescent="0.25">
      <c r="A31" s="64" t="s">
        <v>78</v>
      </c>
      <c r="B31" s="173">
        <v>0</v>
      </c>
      <c r="C31" s="173">
        <v>0</v>
      </c>
      <c r="D31" s="173">
        <v>0</v>
      </c>
      <c r="E31" s="173"/>
      <c r="F31" s="173"/>
      <c r="G31" s="153">
        <f>SUM(B31:F31)</f>
        <v>0</v>
      </c>
      <c r="I31" s="64" t="s">
        <v>78</v>
      </c>
      <c r="J31" s="173"/>
      <c r="K31" s="173"/>
      <c r="L31" s="173"/>
      <c r="M31" s="173"/>
      <c r="N31" s="173"/>
      <c r="O31" s="153">
        <f>SUM(J31:N31)</f>
        <v>0</v>
      </c>
      <c r="Q31" s="64" t="s">
        <v>78</v>
      </c>
      <c r="R31" s="151">
        <v>0</v>
      </c>
      <c r="S31" s="151">
        <v>0</v>
      </c>
      <c r="T31" s="151">
        <v>0</v>
      </c>
      <c r="U31" s="151">
        <f t="shared" si="54"/>
        <v>0</v>
      </c>
      <c r="V31" s="151"/>
      <c r="W31" s="153">
        <f>SUM(R31:V31)</f>
        <v>0</v>
      </c>
      <c r="Y31" s="64" t="s">
        <v>78</v>
      </c>
      <c r="Z31" s="151"/>
      <c r="AA31" s="151"/>
      <c r="AB31" s="151"/>
      <c r="AC31" s="151"/>
      <c r="AD31" s="151"/>
      <c r="AE31" s="153">
        <f>SUM(Z31:AD31)</f>
        <v>0</v>
      </c>
    </row>
    <row r="32" spans="1:31" x14ac:dyDescent="0.25">
      <c r="A32" s="64" t="s">
        <v>67</v>
      </c>
      <c r="B32" s="173">
        <v>818</v>
      </c>
      <c r="C32" s="173">
        <v>667</v>
      </c>
      <c r="D32" s="173">
        <v>714</v>
      </c>
      <c r="E32" s="173">
        <v>15</v>
      </c>
      <c r="F32" s="173"/>
      <c r="G32" s="153">
        <f>SUM(B32:F32)</f>
        <v>2214</v>
      </c>
      <c r="I32" s="64" t="s">
        <v>67</v>
      </c>
      <c r="J32" s="173"/>
      <c r="K32" s="173"/>
      <c r="L32" s="173"/>
      <c r="M32" s="173"/>
      <c r="N32" s="173"/>
      <c r="O32" s="153">
        <f>SUM(J32:N32)</f>
        <v>0</v>
      </c>
      <c r="Q32" s="64" t="s">
        <v>67</v>
      </c>
      <c r="R32" s="151">
        <v>818</v>
      </c>
      <c r="S32" s="151">
        <v>667</v>
      </c>
      <c r="T32" s="151">
        <v>714</v>
      </c>
      <c r="U32" s="151">
        <f t="shared" si="54"/>
        <v>15</v>
      </c>
      <c r="V32" s="151"/>
      <c r="W32" s="153">
        <f>SUM(R32:V32)</f>
        <v>2214</v>
      </c>
      <c r="Y32" s="64" t="s">
        <v>67</v>
      </c>
      <c r="Z32" s="151"/>
      <c r="AA32" s="151"/>
      <c r="AB32" s="151"/>
      <c r="AC32" s="151"/>
      <c r="AD32" s="151"/>
      <c r="AE32" s="153">
        <f>SUM(Z32:AD32)</f>
        <v>0</v>
      </c>
    </row>
    <row r="33" spans="1:31" x14ac:dyDescent="0.25">
      <c r="A33" s="64" t="s">
        <v>72</v>
      </c>
      <c r="B33" s="173">
        <v>218</v>
      </c>
      <c r="C33" s="173">
        <v>358</v>
      </c>
      <c r="D33" s="173">
        <v>358</v>
      </c>
      <c r="E33" s="173">
        <v>358</v>
      </c>
      <c r="F33" s="173">
        <v>358</v>
      </c>
      <c r="G33" s="151">
        <v>358</v>
      </c>
      <c r="I33" s="64" t="s">
        <v>72</v>
      </c>
      <c r="J33" s="173">
        <v>218</v>
      </c>
      <c r="K33" s="173">
        <v>358</v>
      </c>
      <c r="L33" s="173">
        <v>358</v>
      </c>
      <c r="M33" s="173">
        <v>358</v>
      </c>
      <c r="N33" s="173">
        <v>358</v>
      </c>
      <c r="O33" s="151">
        <v>358</v>
      </c>
      <c r="Q33" s="64" t="s">
        <v>72</v>
      </c>
      <c r="R33" s="151">
        <v>218</v>
      </c>
      <c r="S33" s="151">
        <v>358</v>
      </c>
      <c r="T33" s="151">
        <v>358</v>
      </c>
      <c r="U33" s="151">
        <f t="shared" si="54"/>
        <v>358</v>
      </c>
      <c r="V33" s="151">
        <v>358</v>
      </c>
      <c r="W33" s="151">
        <v>358</v>
      </c>
      <c r="Y33" s="64" t="s">
        <v>72</v>
      </c>
      <c r="Z33" s="151">
        <v>218</v>
      </c>
      <c r="AA33" s="151">
        <v>358</v>
      </c>
      <c r="AB33" s="151">
        <v>358</v>
      </c>
      <c r="AC33" s="151">
        <v>358</v>
      </c>
      <c r="AD33" s="151">
        <v>358</v>
      </c>
      <c r="AE33" s="151">
        <v>358</v>
      </c>
    </row>
    <row r="34" spans="1:31" x14ac:dyDescent="0.25">
      <c r="A34" s="64" t="s">
        <v>129</v>
      </c>
      <c r="B34" s="195" t="e">
        <f>IF(B23=0,"",B24/B30)</f>
        <v>#DIV/0!</v>
      </c>
      <c r="C34" s="195">
        <f t="shared" ref="C34:G34" si="55">IF(C23=0,"",C24/C30)</f>
        <v>2.2000000000000002</v>
      </c>
      <c r="D34" s="195" t="e">
        <f t="shared" si="55"/>
        <v>#DIV/0!</v>
      </c>
      <c r="E34" s="195">
        <f t="shared" si="55"/>
        <v>5</v>
      </c>
      <c r="F34" s="195" t="str">
        <f t="shared" si="55"/>
        <v/>
      </c>
      <c r="G34" s="149">
        <f t="shared" si="55"/>
        <v>7</v>
      </c>
      <c r="I34" s="64" t="s">
        <v>129</v>
      </c>
      <c r="J34" s="195" t="str">
        <f>IF(J23=0,"",J24/J30)</f>
        <v/>
      </c>
      <c r="K34" s="195" t="str">
        <f t="shared" ref="K34:O34" si="56">IF(K23=0,"",K24/K30)</f>
        <v/>
      </c>
      <c r="L34" s="195" t="str">
        <f t="shared" si="56"/>
        <v/>
      </c>
      <c r="M34" s="195" t="str">
        <f t="shared" si="56"/>
        <v/>
      </c>
      <c r="N34" s="195" t="str">
        <f t="shared" si="56"/>
        <v/>
      </c>
      <c r="O34" s="149" t="str">
        <f t="shared" si="56"/>
        <v/>
      </c>
      <c r="Q34" s="64" t="s">
        <v>129</v>
      </c>
      <c r="R34" s="195" t="str">
        <f>IF(R23=0,"",R24/R30)</f>
        <v/>
      </c>
      <c r="S34" s="195" t="str">
        <f t="shared" ref="S34:W34" si="57">IF(S23=0,"",S24/S30)</f>
        <v/>
      </c>
      <c r="T34" s="195" t="str">
        <f t="shared" si="57"/>
        <v/>
      </c>
      <c r="U34" s="195" t="str">
        <f t="shared" si="57"/>
        <v/>
      </c>
      <c r="V34" s="195" t="str">
        <f t="shared" si="57"/>
        <v/>
      </c>
      <c r="W34" s="149" t="str">
        <f t="shared" si="57"/>
        <v/>
      </c>
      <c r="Y34" s="64" t="s">
        <v>129</v>
      </c>
      <c r="Z34" s="195" t="str">
        <f>IF(Z23=0,"",Z24/Z30)</f>
        <v/>
      </c>
      <c r="AA34" s="195" t="str">
        <f t="shared" ref="AA34:AE34" si="58">IF(AA23=0,"",AA24/AA30)</f>
        <v/>
      </c>
      <c r="AB34" s="195" t="str">
        <f t="shared" si="58"/>
        <v/>
      </c>
      <c r="AC34" s="195" t="str">
        <f t="shared" si="58"/>
        <v/>
      </c>
      <c r="AD34" s="195" t="str">
        <f t="shared" si="58"/>
        <v/>
      </c>
      <c r="AE34" s="149" t="str">
        <f t="shared" si="58"/>
        <v/>
      </c>
    </row>
    <row r="35" spans="1:31" x14ac:dyDescent="0.25">
      <c r="A35" s="64" t="s">
        <v>113</v>
      </c>
      <c r="B35" s="195">
        <f t="shared" ref="B35:G35" si="59">IF(B23=0,"",B24/(B30+B36))</f>
        <v>3.198044009779951</v>
      </c>
      <c r="C35" s="195">
        <f t="shared" si="59"/>
        <v>1.6027676027676028</v>
      </c>
      <c r="D35" s="195">
        <f t="shared" si="59"/>
        <v>9.0252100840336134</v>
      </c>
      <c r="E35" s="195">
        <f t="shared" si="59"/>
        <v>4.9311294765840223</v>
      </c>
      <c r="F35" s="195" t="str">
        <f t="shared" si="59"/>
        <v/>
      </c>
      <c r="G35" s="149">
        <f t="shared" si="59"/>
        <v>3.9480110279637652</v>
      </c>
      <c r="I35" s="64" t="s">
        <v>113</v>
      </c>
      <c r="J35" s="195" t="str">
        <f t="shared" ref="J35:O35" si="60">IF(J23=0,"",J24/(J30+J36))</f>
        <v/>
      </c>
      <c r="K35" s="195" t="str">
        <f t="shared" si="60"/>
        <v/>
      </c>
      <c r="L35" s="195" t="str">
        <f t="shared" si="60"/>
        <v/>
      </c>
      <c r="M35" s="195" t="str">
        <f t="shared" si="60"/>
        <v/>
      </c>
      <c r="N35" s="195" t="str">
        <f t="shared" si="60"/>
        <v/>
      </c>
      <c r="O35" s="149" t="str">
        <f t="shared" si="60"/>
        <v/>
      </c>
      <c r="Q35" s="64" t="s">
        <v>113</v>
      </c>
      <c r="R35" s="195" t="str">
        <f t="shared" ref="R35:W35" si="61">IF(R23=0,"",R24/(R30+R36))</f>
        <v/>
      </c>
      <c r="S35" s="195" t="str">
        <f t="shared" si="61"/>
        <v/>
      </c>
      <c r="T35" s="195" t="str">
        <f t="shared" si="61"/>
        <v/>
      </c>
      <c r="U35" s="195" t="str">
        <f t="shared" si="61"/>
        <v/>
      </c>
      <c r="V35" s="195" t="str">
        <f t="shared" si="61"/>
        <v/>
      </c>
      <c r="W35" s="149" t="str">
        <f t="shared" si="61"/>
        <v/>
      </c>
      <c r="Y35" s="64" t="s">
        <v>113</v>
      </c>
      <c r="Z35" s="195" t="str">
        <f t="shared" ref="Z35:AE35" si="62">IF(Z23=0,"",Z24/(Z30+Z36))</f>
        <v/>
      </c>
      <c r="AA35" s="195" t="str">
        <f t="shared" si="62"/>
        <v/>
      </c>
      <c r="AB35" s="195" t="str">
        <f t="shared" si="62"/>
        <v/>
      </c>
      <c r="AC35" s="195" t="str">
        <f t="shared" si="62"/>
        <v/>
      </c>
      <c r="AD35" s="195" t="str">
        <f t="shared" si="62"/>
        <v/>
      </c>
      <c r="AE35" s="149" t="str">
        <f t="shared" si="62"/>
        <v/>
      </c>
    </row>
    <row r="36" spans="1:31" x14ac:dyDescent="0.25">
      <c r="A36" s="64" t="s">
        <v>73</v>
      </c>
      <c r="B36" s="146">
        <f t="shared" ref="B36:G36" si="63">IF(B32=0,0,B32/B33)</f>
        <v>3.7522935779816513</v>
      </c>
      <c r="C36" s="146">
        <f t="shared" si="63"/>
        <v>1.8631284916201116</v>
      </c>
      <c r="D36" s="146">
        <f t="shared" si="63"/>
        <v>1.994413407821229</v>
      </c>
      <c r="E36" s="146">
        <f t="shared" si="63"/>
        <v>4.189944134078212E-2</v>
      </c>
      <c r="F36" s="146">
        <f t="shared" si="63"/>
        <v>0</v>
      </c>
      <c r="G36" s="146">
        <f t="shared" si="63"/>
        <v>6.1843575418994412</v>
      </c>
      <c r="I36" s="64" t="s">
        <v>73</v>
      </c>
      <c r="J36" s="146">
        <f t="shared" ref="J36:O36" si="64">IF(J32=0,0,J32/J33)</f>
        <v>0</v>
      </c>
      <c r="K36" s="146">
        <f t="shared" si="64"/>
        <v>0</v>
      </c>
      <c r="L36" s="146">
        <f t="shared" si="64"/>
        <v>0</v>
      </c>
      <c r="M36" s="146">
        <f t="shared" si="64"/>
        <v>0</v>
      </c>
      <c r="N36" s="146">
        <f t="shared" si="64"/>
        <v>0</v>
      </c>
      <c r="O36" s="146">
        <f t="shared" si="64"/>
        <v>0</v>
      </c>
      <c r="Q36" s="64" t="s">
        <v>73</v>
      </c>
      <c r="R36" s="146">
        <f t="shared" ref="R36:W36" si="65">IF(R32=0,0,R32/R33)</f>
        <v>3.7522935779816513</v>
      </c>
      <c r="S36" s="146">
        <f t="shared" si="65"/>
        <v>1.8631284916201116</v>
      </c>
      <c r="T36" s="146">
        <f t="shared" si="65"/>
        <v>1.994413407821229</v>
      </c>
      <c r="U36" s="146">
        <f t="shared" si="65"/>
        <v>4.189944134078212E-2</v>
      </c>
      <c r="V36" s="146">
        <f t="shared" si="65"/>
        <v>0</v>
      </c>
      <c r="W36" s="146">
        <f t="shared" si="65"/>
        <v>6.1843575418994412</v>
      </c>
      <c r="Y36" s="64" t="s">
        <v>73</v>
      </c>
      <c r="Z36" s="146">
        <f t="shared" ref="Z36:AE36" si="66">IF(Z32=0,0,Z32/Z33)</f>
        <v>0</v>
      </c>
      <c r="AA36" s="146">
        <f t="shared" si="66"/>
        <v>0</v>
      </c>
      <c r="AB36" s="146">
        <f t="shared" si="66"/>
        <v>0</v>
      </c>
      <c r="AC36" s="146">
        <f t="shared" si="66"/>
        <v>0</v>
      </c>
      <c r="AD36" s="146">
        <f t="shared" si="66"/>
        <v>0</v>
      </c>
      <c r="AE36" s="146">
        <f t="shared" si="66"/>
        <v>0</v>
      </c>
    </row>
    <row r="37" spans="1:31" x14ac:dyDescent="0.25">
      <c r="A37" s="196" t="s">
        <v>132</v>
      </c>
      <c r="B37" s="197">
        <f t="shared" ref="B37:G37" si="67">IF(B23=0,"",(B36+B30)/B24)</f>
        <v>0.31269113149847094</v>
      </c>
      <c r="C37" s="197">
        <f t="shared" si="67"/>
        <v>0.62392077196546469</v>
      </c>
      <c r="D37" s="197">
        <f t="shared" si="67"/>
        <v>0.11080074487895716</v>
      </c>
      <c r="E37" s="197">
        <f t="shared" si="67"/>
        <v>0.20279329608938548</v>
      </c>
      <c r="F37" s="197" t="str">
        <f t="shared" si="67"/>
        <v/>
      </c>
      <c r="G37" s="197">
        <f t="shared" si="67"/>
        <v>0.25329209896249</v>
      </c>
      <c r="I37" s="196" t="s">
        <v>132</v>
      </c>
      <c r="J37" s="197" t="str">
        <f t="shared" ref="J37:O37" si="68">IF(J23=0,"",(J36+J30)/J24)</f>
        <v/>
      </c>
      <c r="K37" s="197" t="str">
        <f t="shared" si="68"/>
        <v/>
      </c>
      <c r="L37" s="197" t="str">
        <f t="shared" si="68"/>
        <v/>
      </c>
      <c r="M37" s="197" t="str">
        <f t="shared" si="68"/>
        <v/>
      </c>
      <c r="N37" s="197" t="str">
        <f t="shared" si="68"/>
        <v/>
      </c>
      <c r="O37" s="197" t="str">
        <f t="shared" si="68"/>
        <v/>
      </c>
      <c r="Q37" s="196" t="s">
        <v>132</v>
      </c>
      <c r="R37" s="197" t="str">
        <f t="shared" ref="R37:W37" si="69">IF(R23=0,"",(R36+R30)/R24)</f>
        <v/>
      </c>
      <c r="S37" s="197" t="str">
        <f t="shared" si="69"/>
        <v/>
      </c>
      <c r="T37" s="197" t="str">
        <f t="shared" si="69"/>
        <v/>
      </c>
      <c r="U37" s="197" t="str">
        <f t="shared" si="69"/>
        <v/>
      </c>
      <c r="V37" s="197" t="str">
        <f t="shared" si="69"/>
        <v/>
      </c>
      <c r="W37" s="197" t="str">
        <f t="shared" si="69"/>
        <v/>
      </c>
      <c r="Y37" s="196" t="s">
        <v>132</v>
      </c>
      <c r="Z37" s="197" t="str">
        <f t="shared" ref="Z37:AE37" si="70">IF(Z23=0,"",(Z36+Z30)/Z24)</f>
        <v/>
      </c>
      <c r="AA37" s="197" t="str">
        <f t="shared" si="70"/>
        <v/>
      </c>
      <c r="AB37" s="197" t="str">
        <f t="shared" si="70"/>
        <v/>
      </c>
      <c r="AC37" s="197" t="str">
        <f t="shared" si="70"/>
        <v/>
      </c>
      <c r="AD37" s="197" t="str">
        <f t="shared" si="70"/>
        <v/>
      </c>
      <c r="AE37" s="197" t="str">
        <f t="shared" si="70"/>
        <v/>
      </c>
    </row>
    <row r="38" spans="1:31" x14ac:dyDescent="0.25">
      <c r="A38" s="199" t="s">
        <v>133</v>
      </c>
      <c r="B38" s="200">
        <f>IF(B23=0,"",(B30)/B24)</f>
        <v>0</v>
      </c>
      <c r="C38" s="200">
        <f t="shared" ref="C38:E38" si="71">IF(C23=0,"",(C30)/C24)</f>
        <v>0.45454545454545453</v>
      </c>
      <c r="D38" s="200">
        <f t="shared" si="71"/>
        <v>0</v>
      </c>
      <c r="E38" s="200">
        <f t="shared" si="71"/>
        <v>0.2</v>
      </c>
      <c r="F38" s="200"/>
      <c r="G38" s="200"/>
      <c r="I38" s="199" t="s">
        <v>133</v>
      </c>
      <c r="J38" s="200" t="str">
        <f>IF(J23=0,"",(J30)/J24)</f>
        <v/>
      </c>
      <c r="K38" s="200" t="str">
        <f t="shared" ref="K38:M38" si="72">IF(K23=0,"",(K30)/K24)</f>
        <v/>
      </c>
      <c r="L38" s="200" t="str">
        <f t="shared" si="72"/>
        <v/>
      </c>
      <c r="M38" s="200" t="str">
        <f t="shared" si="72"/>
        <v/>
      </c>
      <c r="N38" s="200"/>
      <c r="O38" s="200"/>
      <c r="Q38" s="199" t="s">
        <v>133</v>
      </c>
      <c r="R38" s="200" t="str">
        <f>IF(R23=0,"",(R30)/R24)</f>
        <v/>
      </c>
      <c r="S38" s="200" t="str">
        <f t="shared" ref="S38:U38" si="73">IF(S23=0,"",(S30)/S24)</f>
        <v/>
      </c>
      <c r="T38" s="200" t="str">
        <f t="shared" si="73"/>
        <v/>
      </c>
      <c r="U38" s="200" t="str">
        <f t="shared" si="73"/>
        <v/>
      </c>
      <c r="V38" s="200"/>
      <c r="W38" s="200"/>
      <c r="Y38" s="199" t="s">
        <v>133</v>
      </c>
      <c r="Z38" s="200" t="str">
        <f>IF(Z23=0,"",(Z30)/Z24)</f>
        <v/>
      </c>
      <c r="AA38" s="200" t="str">
        <f t="shared" ref="AA38:AC38" si="74">IF(AA23=0,"",(AA30)/AA24)</f>
        <v/>
      </c>
      <c r="AB38" s="200" t="str">
        <f t="shared" si="74"/>
        <v/>
      </c>
      <c r="AC38" s="200" t="str">
        <f t="shared" si="74"/>
        <v/>
      </c>
      <c r="AD38" s="200"/>
      <c r="AE38" s="200"/>
    </row>
    <row r="39" spans="1:31" ht="15.75" thickBot="1" x14ac:dyDescent="0.3">
      <c r="A39" s="172" t="s">
        <v>112</v>
      </c>
      <c r="B39" s="171">
        <f t="shared" ref="B39:G39" si="75">B29-B25</f>
        <v>-1.0800000000000003</v>
      </c>
      <c r="C39" s="171">
        <f t="shared" si="75"/>
        <v>12.48</v>
      </c>
      <c r="D39" s="171">
        <f t="shared" si="75"/>
        <v>-2.9299999999999997</v>
      </c>
      <c r="E39" s="171">
        <f t="shared" si="75"/>
        <v>3.1500000000000004</v>
      </c>
      <c r="F39" s="171">
        <f t="shared" si="75"/>
        <v>0</v>
      </c>
      <c r="G39" s="171">
        <f t="shared" si="75"/>
        <v>11.620000000000001</v>
      </c>
      <c r="I39" s="172" t="s">
        <v>112</v>
      </c>
      <c r="J39" s="171">
        <f t="shared" ref="J39:O39" si="76">J29-J25</f>
        <v>0</v>
      </c>
      <c r="K39" s="171">
        <f t="shared" si="76"/>
        <v>0</v>
      </c>
      <c r="L39" s="171">
        <f t="shared" si="76"/>
        <v>0</v>
      </c>
      <c r="M39" s="171">
        <f t="shared" si="76"/>
        <v>0</v>
      </c>
      <c r="N39" s="171">
        <f t="shared" si="76"/>
        <v>0</v>
      </c>
      <c r="O39" s="171">
        <f t="shared" si="76"/>
        <v>0</v>
      </c>
      <c r="Q39" s="172" t="s">
        <v>112</v>
      </c>
      <c r="R39" s="171">
        <f t="shared" ref="R39:W39" si="77">R29-R25</f>
        <v>1.91</v>
      </c>
      <c r="S39" s="171">
        <f t="shared" si="77"/>
        <v>15.17</v>
      </c>
      <c r="T39" s="171">
        <f t="shared" si="77"/>
        <v>1.71</v>
      </c>
      <c r="U39" s="171">
        <f t="shared" si="77"/>
        <v>6.78</v>
      </c>
      <c r="V39" s="171">
        <f t="shared" si="77"/>
        <v>0</v>
      </c>
      <c r="W39" s="171">
        <f t="shared" si="77"/>
        <v>25.57</v>
      </c>
      <c r="Y39" s="172" t="s">
        <v>112</v>
      </c>
      <c r="Z39" s="171">
        <f t="shared" ref="Z39:AE39" si="78">Z29-Z25</f>
        <v>0</v>
      </c>
      <c r="AA39" s="171">
        <f t="shared" si="78"/>
        <v>0</v>
      </c>
      <c r="AB39" s="171">
        <f t="shared" si="78"/>
        <v>0</v>
      </c>
      <c r="AC39" s="171">
        <f t="shared" si="78"/>
        <v>0</v>
      </c>
      <c r="AD39" s="171">
        <f t="shared" si="78"/>
        <v>0</v>
      </c>
      <c r="AE39" s="171">
        <f t="shared" si="78"/>
        <v>0</v>
      </c>
    </row>
    <row r="40" spans="1:31" s="134" customFormat="1" ht="16.5" thickTop="1" thickBot="1" x14ac:dyDescent="0.3">
      <c r="B40" s="135">
        <f t="shared" ref="B40:G40" si="79">B39/B29</f>
        <v>-0.56544502617801062</v>
      </c>
      <c r="C40" s="135">
        <f t="shared" si="79"/>
        <v>0.82267633487145686</v>
      </c>
      <c r="D40" s="135">
        <f t="shared" si="79"/>
        <v>-1.7134502923976607</v>
      </c>
      <c r="E40" s="135">
        <f t="shared" si="79"/>
        <v>0.46460176991150448</v>
      </c>
      <c r="F40" s="135" t="e">
        <f t="shared" si="79"/>
        <v>#DIV/0!</v>
      </c>
      <c r="G40" s="135">
        <f t="shared" si="79"/>
        <v>0.45443879546343374</v>
      </c>
      <c r="J40" s="135" t="e">
        <f t="shared" ref="J40:O40" si="80">J39/J29</f>
        <v>#DIV/0!</v>
      </c>
      <c r="K40" s="135" t="e">
        <f t="shared" si="80"/>
        <v>#DIV/0!</v>
      </c>
      <c r="L40" s="135" t="e">
        <f t="shared" si="80"/>
        <v>#DIV/0!</v>
      </c>
      <c r="M40" s="135" t="e">
        <f t="shared" si="80"/>
        <v>#DIV/0!</v>
      </c>
      <c r="N40" s="135" t="e">
        <f t="shared" si="80"/>
        <v>#DIV/0!</v>
      </c>
      <c r="O40" s="135" t="e">
        <f t="shared" si="80"/>
        <v>#DIV/0!</v>
      </c>
      <c r="P40" s="187"/>
      <c r="R40" s="135">
        <f t="shared" ref="R40:W40" si="81">R39/R29</f>
        <v>1</v>
      </c>
      <c r="S40" s="135">
        <f t="shared" si="81"/>
        <v>1</v>
      </c>
      <c r="T40" s="135">
        <f t="shared" si="81"/>
        <v>1</v>
      </c>
      <c r="U40" s="135">
        <f t="shared" si="81"/>
        <v>1</v>
      </c>
      <c r="V40" s="135" t="e">
        <f t="shared" si="81"/>
        <v>#DIV/0!</v>
      </c>
      <c r="W40" s="135">
        <f t="shared" si="81"/>
        <v>1</v>
      </c>
      <c r="Z40" s="135" t="e">
        <f t="shared" ref="Z40:AE40" si="82">Z39/Z29</f>
        <v>#DIV/0!</v>
      </c>
      <c r="AA40" s="135" t="e">
        <f t="shared" si="82"/>
        <v>#DIV/0!</v>
      </c>
      <c r="AB40" s="135" t="e">
        <f t="shared" si="82"/>
        <v>#DIV/0!</v>
      </c>
      <c r="AC40" s="135" t="e">
        <f t="shared" si="82"/>
        <v>#DIV/0!</v>
      </c>
      <c r="AD40" s="135" t="e">
        <f t="shared" si="82"/>
        <v>#DIV/0!</v>
      </c>
      <c r="AE40" s="135" t="e">
        <f t="shared" si="82"/>
        <v>#DIV/0!</v>
      </c>
    </row>
    <row r="41" spans="1:31" ht="23.25" x14ac:dyDescent="0.35">
      <c r="A41" s="185" t="s">
        <v>121</v>
      </c>
      <c r="B41" s="184" t="s">
        <v>119</v>
      </c>
      <c r="C41" s="184" t="s">
        <v>118</v>
      </c>
      <c r="D41" s="184" t="s">
        <v>117</v>
      </c>
      <c r="E41" s="184" t="s">
        <v>116</v>
      </c>
      <c r="F41" s="184" t="s">
        <v>115</v>
      </c>
      <c r="G41" s="183" t="s">
        <v>18</v>
      </c>
      <c r="I41" s="164" t="s">
        <v>18</v>
      </c>
      <c r="J41" s="163" t="s">
        <v>119</v>
      </c>
      <c r="K41" s="163" t="s">
        <v>118</v>
      </c>
      <c r="L41" s="163" t="s">
        <v>117</v>
      </c>
      <c r="M41" s="163" t="s">
        <v>116</v>
      </c>
      <c r="N41" s="163" t="s">
        <v>115</v>
      </c>
      <c r="O41" s="162" t="s">
        <v>18</v>
      </c>
      <c r="Q41" s="185" t="s">
        <v>121</v>
      </c>
      <c r="R41" s="184" t="s">
        <v>119</v>
      </c>
      <c r="S41" s="184" t="s">
        <v>118</v>
      </c>
      <c r="T41" s="184" t="s">
        <v>117</v>
      </c>
      <c r="U41" s="184" t="s">
        <v>116</v>
      </c>
      <c r="V41" s="184" t="s">
        <v>115</v>
      </c>
      <c r="W41" s="183" t="s">
        <v>18</v>
      </c>
      <c r="Y41" s="164" t="s">
        <v>18</v>
      </c>
      <c r="Z41" s="163" t="s">
        <v>119</v>
      </c>
      <c r="AA41" s="163" t="s">
        <v>118</v>
      </c>
      <c r="AB41" s="163" t="s">
        <v>117</v>
      </c>
      <c r="AC41" s="163" t="s">
        <v>116</v>
      </c>
      <c r="AD41" s="163" t="s">
        <v>115</v>
      </c>
      <c r="AE41" s="162" t="s">
        <v>18</v>
      </c>
    </row>
    <row r="42" spans="1:31" ht="15" customHeight="1" x14ac:dyDescent="0.3">
      <c r="A42" s="64" t="s">
        <v>59</v>
      </c>
      <c r="B42" s="179">
        <v>154993</v>
      </c>
      <c r="C42" s="178">
        <v>111127</v>
      </c>
      <c r="D42" s="178">
        <v>206358</v>
      </c>
      <c r="E42" s="178">
        <v>35042</v>
      </c>
      <c r="F42" s="178"/>
      <c r="G42" s="153">
        <f>SUM(B42:F42)</f>
        <v>507520</v>
      </c>
      <c r="I42" s="147" t="s">
        <v>59</v>
      </c>
      <c r="J42" s="151">
        <f t="shared" ref="J42:N44" si="83">B4+J4+B23+J23+B42</f>
        <v>309369</v>
      </c>
      <c r="K42" s="151">
        <f t="shared" si="83"/>
        <v>302166</v>
      </c>
      <c r="L42" s="151">
        <f t="shared" si="83"/>
        <v>527955</v>
      </c>
      <c r="M42" s="151">
        <f t="shared" si="83"/>
        <v>131849</v>
      </c>
      <c r="N42" s="151">
        <f t="shared" si="83"/>
        <v>0</v>
      </c>
      <c r="O42" s="152">
        <f>SUM(J42:N42)</f>
        <v>1271339</v>
      </c>
      <c r="Q42" s="64" t="s">
        <v>59</v>
      </c>
      <c r="R42" s="179"/>
      <c r="S42" s="178"/>
      <c r="T42" s="178"/>
      <c r="U42" s="178"/>
      <c r="V42" s="178"/>
      <c r="W42" s="153">
        <f>SUM(R42:V42)</f>
        <v>0</v>
      </c>
      <c r="Y42" s="147" t="s">
        <v>59</v>
      </c>
      <c r="Z42" s="151">
        <f t="shared" ref="Z42:AD44" si="84">R4+Z4+R23+Z23+R42</f>
        <v>3017</v>
      </c>
      <c r="AA42" s="151">
        <f t="shared" si="84"/>
        <v>3196</v>
      </c>
      <c r="AB42" s="151">
        <f t="shared" si="84"/>
        <v>4803</v>
      </c>
      <c r="AC42" s="151">
        <f t="shared" si="84"/>
        <v>5879</v>
      </c>
      <c r="AD42" s="151">
        <f t="shared" si="84"/>
        <v>0</v>
      </c>
      <c r="AE42" s="152">
        <f>SUM(Z42:AD42)</f>
        <v>16895</v>
      </c>
    </row>
    <row r="43" spans="1:31" ht="15" customHeight="1" x14ac:dyDescent="0.3">
      <c r="A43" s="64" t="s">
        <v>60</v>
      </c>
      <c r="B43" s="177">
        <v>218</v>
      </c>
      <c r="C43" s="176">
        <v>185</v>
      </c>
      <c r="D43" s="176">
        <v>499</v>
      </c>
      <c r="E43" s="176">
        <v>75</v>
      </c>
      <c r="F43" s="176"/>
      <c r="G43" s="153">
        <f>SUM(B43:F43)</f>
        <v>977</v>
      </c>
      <c r="I43" s="147" t="s">
        <v>60</v>
      </c>
      <c r="J43" s="151">
        <f t="shared" si="83"/>
        <v>632</v>
      </c>
      <c r="K43" s="151">
        <f t="shared" si="83"/>
        <v>531</v>
      </c>
      <c r="L43" s="151">
        <f t="shared" si="83"/>
        <v>1077</v>
      </c>
      <c r="M43" s="151">
        <f t="shared" si="83"/>
        <v>297</v>
      </c>
      <c r="N43" s="151">
        <f t="shared" si="83"/>
        <v>0</v>
      </c>
      <c r="O43" s="152">
        <f>SUM(J43:N43)</f>
        <v>2537</v>
      </c>
      <c r="Q43" s="64" t="s">
        <v>60</v>
      </c>
      <c r="R43" s="177"/>
      <c r="S43" s="176"/>
      <c r="T43" s="176"/>
      <c r="U43" s="176"/>
      <c r="V43" s="176"/>
      <c r="W43" s="153">
        <f>SUM(R43:V43)</f>
        <v>0</v>
      </c>
      <c r="Y43" s="147" t="s">
        <v>60</v>
      </c>
      <c r="Z43" s="151">
        <f t="shared" si="84"/>
        <v>636</v>
      </c>
      <c r="AA43" s="151">
        <f t="shared" si="84"/>
        <v>659</v>
      </c>
      <c r="AB43" s="151">
        <f t="shared" si="84"/>
        <v>928</v>
      </c>
      <c r="AC43" s="151">
        <f t="shared" si="84"/>
        <v>1110</v>
      </c>
      <c r="AD43" s="151">
        <f t="shared" si="84"/>
        <v>0</v>
      </c>
      <c r="AE43" s="152">
        <f>SUM(Z43:AD43)</f>
        <v>3333</v>
      </c>
    </row>
    <row r="44" spans="1:31" ht="15" customHeight="1" x14ac:dyDescent="0.3">
      <c r="A44" s="64" t="s">
        <v>66</v>
      </c>
      <c r="B44" s="175">
        <v>31.81</v>
      </c>
      <c r="C44" s="175">
        <v>30.69</v>
      </c>
      <c r="D44" s="175">
        <v>102.84</v>
      </c>
      <c r="E44" s="175">
        <v>15.37</v>
      </c>
      <c r="F44" s="175"/>
      <c r="G44" s="1">
        <f>SUM(B44:F44)</f>
        <v>180.71</v>
      </c>
      <c r="I44" s="147" t="s">
        <v>66</v>
      </c>
      <c r="J44" s="158">
        <f t="shared" si="83"/>
        <v>153.44</v>
      </c>
      <c r="K44" s="158">
        <f t="shared" si="83"/>
        <v>143.30000000000001</v>
      </c>
      <c r="L44" s="158">
        <f t="shared" si="83"/>
        <v>311.11</v>
      </c>
      <c r="M44" s="158">
        <f t="shared" si="83"/>
        <v>90.81</v>
      </c>
      <c r="N44" s="158">
        <f t="shared" si="83"/>
        <v>0</v>
      </c>
      <c r="O44" s="188">
        <f>SUM(J44:N44)</f>
        <v>698.66000000000008</v>
      </c>
      <c r="Q44" s="64" t="s">
        <v>66</v>
      </c>
      <c r="R44" s="175"/>
      <c r="S44" s="175"/>
      <c r="T44" s="175"/>
      <c r="U44" s="175"/>
      <c r="V44" s="175"/>
      <c r="W44" s="1">
        <f>SUM(R44:V44)</f>
        <v>0</v>
      </c>
      <c r="Y44" s="147" t="s">
        <v>66</v>
      </c>
      <c r="Z44" s="158">
        <f t="shared" si="84"/>
        <v>64.349999999999994</v>
      </c>
      <c r="AA44" s="158">
        <f t="shared" si="84"/>
        <v>59.05</v>
      </c>
      <c r="AB44" s="158">
        <f t="shared" si="84"/>
        <v>74.650000000000006</v>
      </c>
      <c r="AC44" s="158">
        <f t="shared" si="84"/>
        <v>122</v>
      </c>
      <c r="AD44" s="158">
        <f t="shared" si="84"/>
        <v>0</v>
      </c>
      <c r="AE44" s="188">
        <f>SUM(Z44:AD44)</f>
        <v>320.05</v>
      </c>
    </row>
    <row r="45" spans="1:31" ht="15" customHeight="1" x14ac:dyDescent="0.25">
      <c r="A45" s="64" t="s">
        <v>114</v>
      </c>
      <c r="B45" s="146">
        <f t="shared" ref="B45:G45" si="85">IF(B42=0,"",B42/B43)</f>
        <v>710.97706422018348</v>
      </c>
      <c r="C45" s="146">
        <f t="shared" si="85"/>
        <v>600.6864864864865</v>
      </c>
      <c r="D45" s="146">
        <f t="shared" si="85"/>
        <v>413.54308617234472</v>
      </c>
      <c r="E45" s="146">
        <f t="shared" si="85"/>
        <v>467.22666666666669</v>
      </c>
      <c r="F45" s="146" t="str">
        <f t="shared" si="85"/>
        <v/>
      </c>
      <c r="G45" s="151">
        <f t="shared" si="85"/>
        <v>519.467758444217</v>
      </c>
      <c r="I45" s="147" t="s">
        <v>114</v>
      </c>
      <c r="J45" s="146">
        <f t="shared" ref="J45:O45" si="86">IF(J42=0,"",J42/J43)</f>
        <v>489.50791139240505</v>
      </c>
      <c r="K45" s="146">
        <f t="shared" si="86"/>
        <v>569.05084745762713</v>
      </c>
      <c r="L45" s="146">
        <f t="shared" si="86"/>
        <v>490.20891364902508</v>
      </c>
      <c r="M45" s="146">
        <f t="shared" si="86"/>
        <v>443.93602693602696</v>
      </c>
      <c r="N45" s="146" t="str">
        <f t="shared" si="86"/>
        <v/>
      </c>
      <c r="O45" s="189">
        <f t="shared" si="86"/>
        <v>501.11903823413479</v>
      </c>
      <c r="Q45" s="64" t="s">
        <v>114</v>
      </c>
      <c r="R45" s="146" t="str">
        <f t="shared" ref="R45:W45" si="87">IF(R42=0,"",R42/R43)</f>
        <v/>
      </c>
      <c r="S45" s="146" t="str">
        <f t="shared" si="87"/>
        <v/>
      </c>
      <c r="T45" s="146" t="str">
        <f t="shared" si="87"/>
        <v/>
      </c>
      <c r="U45" s="146" t="str">
        <f t="shared" si="87"/>
        <v/>
      </c>
      <c r="V45" s="146" t="str">
        <f t="shared" si="87"/>
        <v/>
      </c>
      <c r="W45" s="151" t="str">
        <f t="shared" si="87"/>
        <v/>
      </c>
      <c r="Y45" s="147" t="s">
        <v>114</v>
      </c>
      <c r="Z45" s="146">
        <f t="shared" ref="Z45:AE45" si="88">IF(Z42=0,"",Z42/Z43)</f>
        <v>4.7437106918238996</v>
      </c>
      <c r="AA45" s="146">
        <f t="shared" si="88"/>
        <v>4.849772382397572</v>
      </c>
      <c r="AB45" s="146">
        <f t="shared" si="88"/>
        <v>5.1756465517241379</v>
      </c>
      <c r="AC45" s="146">
        <f t="shared" si="88"/>
        <v>5.2963963963963963</v>
      </c>
      <c r="AD45" s="146" t="str">
        <f t="shared" si="88"/>
        <v/>
      </c>
      <c r="AE45" s="189">
        <f t="shared" si="88"/>
        <v>5.0690069006900691</v>
      </c>
    </row>
    <row r="46" spans="1:31" ht="15" customHeight="1" x14ac:dyDescent="0.25">
      <c r="A46" s="64" t="s">
        <v>61</v>
      </c>
      <c r="B46" s="160">
        <f t="shared" ref="B46:G46" si="89">IF(B42=0,"",B43/B42)</f>
        <v>1.4065151329414878E-3</v>
      </c>
      <c r="C46" s="160">
        <f t="shared" si="89"/>
        <v>1.6647619390427169E-3</v>
      </c>
      <c r="D46" s="160">
        <f t="shared" si="89"/>
        <v>2.4181277197879414E-3</v>
      </c>
      <c r="E46" s="160">
        <f t="shared" si="89"/>
        <v>2.1402887963015808E-3</v>
      </c>
      <c r="F46" s="160" t="str">
        <f t="shared" si="89"/>
        <v/>
      </c>
      <c r="G46" s="160">
        <f t="shared" si="89"/>
        <v>1.925047288776797E-3</v>
      </c>
      <c r="I46" s="147" t="s">
        <v>61</v>
      </c>
      <c r="J46" s="160">
        <f t="shared" ref="J46:O46" si="90">IF(J42=0,"",J43/J42)</f>
        <v>2.0428679020845658E-3</v>
      </c>
      <c r="K46" s="160">
        <f t="shared" si="90"/>
        <v>1.7573122058735927E-3</v>
      </c>
      <c r="L46" s="160">
        <f t="shared" si="90"/>
        <v>2.0399465863567916E-3</v>
      </c>
      <c r="M46" s="160">
        <f t="shared" si="90"/>
        <v>2.2525768113523803E-3</v>
      </c>
      <c r="N46" s="160" t="str">
        <f t="shared" si="90"/>
        <v/>
      </c>
      <c r="O46" s="190">
        <f t="shared" si="90"/>
        <v>1.9955338426650955E-3</v>
      </c>
      <c r="Q46" s="64" t="s">
        <v>61</v>
      </c>
      <c r="R46" s="160" t="str">
        <f t="shared" ref="R46:W46" si="91">IF(R42=0,"",R43/R42)</f>
        <v/>
      </c>
      <c r="S46" s="160" t="str">
        <f t="shared" si="91"/>
        <v/>
      </c>
      <c r="T46" s="160" t="str">
        <f t="shared" si="91"/>
        <v/>
      </c>
      <c r="U46" s="160" t="str">
        <f t="shared" si="91"/>
        <v/>
      </c>
      <c r="V46" s="160" t="str">
        <f t="shared" si="91"/>
        <v/>
      </c>
      <c r="W46" s="160" t="str">
        <f t="shared" si="91"/>
        <v/>
      </c>
      <c r="Y46" s="147" t="s">
        <v>61</v>
      </c>
      <c r="Z46" s="160">
        <f t="shared" ref="Z46:AE46" si="92">IF(Z42=0,"",Z43/Z42)</f>
        <v>0.2108054358634405</v>
      </c>
      <c r="AA46" s="160">
        <f t="shared" si="92"/>
        <v>0.20619524405506884</v>
      </c>
      <c r="AB46" s="160">
        <f t="shared" si="92"/>
        <v>0.1932125754736623</v>
      </c>
      <c r="AC46" s="160">
        <f t="shared" si="92"/>
        <v>0.18880762034359586</v>
      </c>
      <c r="AD46" s="160" t="str">
        <f t="shared" si="92"/>
        <v/>
      </c>
      <c r="AE46" s="190">
        <f t="shared" si="92"/>
        <v>0.1972773009766203</v>
      </c>
    </row>
    <row r="47" spans="1:31" ht="15" customHeight="1" x14ac:dyDescent="0.25">
      <c r="A47" s="64" t="s">
        <v>65</v>
      </c>
      <c r="B47" s="158">
        <f t="shared" ref="B47:G47" si="93">IF(B42=0,"",B44/B43)</f>
        <v>0.14591743119266054</v>
      </c>
      <c r="C47" s="158">
        <f t="shared" si="93"/>
        <v>0.16589189189189191</v>
      </c>
      <c r="D47" s="158">
        <f t="shared" si="93"/>
        <v>0.20609218436873747</v>
      </c>
      <c r="E47" s="158">
        <f t="shared" si="93"/>
        <v>0.20493333333333333</v>
      </c>
      <c r="F47" s="158" t="str">
        <f t="shared" si="93"/>
        <v/>
      </c>
      <c r="G47" s="158">
        <f t="shared" si="93"/>
        <v>0.18496417604912999</v>
      </c>
      <c r="I47" s="147" t="s">
        <v>65</v>
      </c>
      <c r="J47" s="158">
        <f t="shared" ref="J47:O47" si="94">IF(J42=0,"",J44/J43)</f>
        <v>0.24278481012658226</v>
      </c>
      <c r="K47" s="158">
        <f t="shared" si="94"/>
        <v>0.26986817325800377</v>
      </c>
      <c r="L47" s="158">
        <f t="shared" si="94"/>
        <v>0.28886722376973073</v>
      </c>
      <c r="M47" s="158">
        <f t="shared" si="94"/>
        <v>0.30575757575757578</v>
      </c>
      <c r="N47" s="158" t="str">
        <f t="shared" si="94"/>
        <v/>
      </c>
      <c r="O47" s="191">
        <f t="shared" si="94"/>
        <v>0.27538825384312182</v>
      </c>
      <c r="Q47" s="64" t="s">
        <v>65</v>
      </c>
      <c r="R47" s="158" t="str">
        <f t="shared" ref="R47:W47" si="95">IF(R42=0,"",R44/R43)</f>
        <v/>
      </c>
      <c r="S47" s="158" t="str">
        <f t="shared" si="95"/>
        <v/>
      </c>
      <c r="T47" s="158" t="str">
        <f t="shared" si="95"/>
        <v/>
      </c>
      <c r="U47" s="158" t="str">
        <f t="shared" si="95"/>
        <v/>
      </c>
      <c r="V47" s="158" t="str">
        <f t="shared" si="95"/>
        <v/>
      </c>
      <c r="W47" s="158" t="str">
        <f t="shared" si="95"/>
        <v/>
      </c>
      <c r="Y47" s="147" t="s">
        <v>65</v>
      </c>
      <c r="Z47" s="158">
        <f t="shared" ref="Z47:AE47" si="96">IF(Z42=0,"",Z44/Z43)</f>
        <v>0.10117924528301886</v>
      </c>
      <c r="AA47" s="158">
        <f t="shared" si="96"/>
        <v>8.9605462822458265E-2</v>
      </c>
      <c r="AB47" s="158">
        <f t="shared" si="96"/>
        <v>8.0441810344827586E-2</v>
      </c>
      <c r="AC47" s="158">
        <f t="shared" si="96"/>
        <v>0.10990990990990991</v>
      </c>
      <c r="AD47" s="158" t="str">
        <f t="shared" si="96"/>
        <v/>
      </c>
      <c r="AE47" s="191">
        <f t="shared" si="96"/>
        <v>9.6024602460246022E-2</v>
      </c>
    </row>
    <row r="48" spans="1:31" ht="15" customHeight="1" x14ac:dyDescent="0.3">
      <c r="A48" s="64" t="s">
        <v>71</v>
      </c>
      <c r="B48" s="174">
        <v>24.79</v>
      </c>
      <c r="C48" s="174">
        <v>46.1</v>
      </c>
      <c r="D48" s="174">
        <v>37.369999999999997</v>
      </c>
      <c r="E48" s="174">
        <v>43.97</v>
      </c>
      <c r="F48" s="174"/>
      <c r="G48" s="1">
        <f>SUM(B48:F48)</f>
        <v>152.22999999999999</v>
      </c>
      <c r="I48" s="147" t="s">
        <v>71</v>
      </c>
      <c r="J48" s="193">
        <f t="shared" ref="J48:N51" si="97">B10+J10+B29+J29+B48</f>
        <v>163.47</v>
      </c>
      <c r="K48" s="193">
        <f t="shared" si="97"/>
        <v>384.97</v>
      </c>
      <c r="L48" s="193">
        <f t="shared" si="97"/>
        <v>235.05</v>
      </c>
      <c r="M48" s="193">
        <f t="shared" si="97"/>
        <v>210.73000000000002</v>
      </c>
      <c r="N48" s="193">
        <f t="shared" si="97"/>
        <v>0</v>
      </c>
      <c r="O48" s="188">
        <f>SUM(J48:N48)</f>
        <v>994.22</v>
      </c>
      <c r="Q48" s="64" t="s">
        <v>71</v>
      </c>
      <c r="R48" s="193">
        <v>24.79</v>
      </c>
      <c r="S48" s="193">
        <v>46.1</v>
      </c>
      <c r="T48" s="193">
        <v>37.369999999999997</v>
      </c>
      <c r="U48" s="193">
        <f t="shared" ref="U48:U52" si="98">E48</f>
        <v>43.97</v>
      </c>
      <c r="V48" s="193"/>
      <c r="W48" s="1">
        <f>SUM(R48:V48)</f>
        <v>152.22999999999999</v>
      </c>
      <c r="Y48" s="147" t="s">
        <v>71</v>
      </c>
      <c r="Z48" s="193">
        <f t="shared" ref="Z48:AD51" si="99">R10+Z10+R29+Z29+R48</f>
        <v>163.47</v>
      </c>
      <c r="AA48" s="193">
        <f t="shared" si="99"/>
        <v>384.97</v>
      </c>
      <c r="AB48" s="193">
        <f t="shared" si="99"/>
        <v>235.05</v>
      </c>
      <c r="AC48" s="193">
        <f t="shared" si="99"/>
        <v>210.73000000000002</v>
      </c>
      <c r="AD48" s="193">
        <f t="shared" si="99"/>
        <v>0</v>
      </c>
      <c r="AE48" s="188">
        <f>SUM(Z48:AD48)</f>
        <v>994.22</v>
      </c>
    </row>
    <row r="49" spans="1:31" ht="15" customHeight="1" x14ac:dyDescent="0.3">
      <c r="A49" s="64" t="s">
        <v>77</v>
      </c>
      <c r="B49" s="173">
        <v>4</v>
      </c>
      <c r="C49" s="173">
        <v>9</v>
      </c>
      <c r="D49" s="173">
        <v>5</v>
      </c>
      <c r="E49" s="173">
        <v>7</v>
      </c>
      <c r="F49" s="173"/>
      <c r="G49" s="153">
        <f>SUM(B49:F49)</f>
        <v>25</v>
      </c>
      <c r="I49" s="147" t="s">
        <v>77</v>
      </c>
      <c r="J49" s="151">
        <f t="shared" si="97"/>
        <v>34</v>
      </c>
      <c r="K49" s="151">
        <f t="shared" si="97"/>
        <v>106</v>
      </c>
      <c r="L49" s="151">
        <f t="shared" si="97"/>
        <v>39</v>
      </c>
      <c r="M49" s="151">
        <f t="shared" si="97"/>
        <v>36</v>
      </c>
      <c r="N49" s="151">
        <f t="shared" si="97"/>
        <v>0</v>
      </c>
      <c r="O49" s="152">
        <f>SUM(J49:N49)</f>
        <v>215</v>
      </c>
      <c r="Q49" s="64" t="s">
        <v>77</v>
      </c>
      <c r="R49" s="151">
        <v>4</v>
      </c>
      <c r="S49" s="151">
        <v>9</v>
      </c>
      <c r="T49" s="151">
        <v>5</v>
      </c>
      <c r="U49" s="151">
        <f t="shared" si="98"/>
        <v>7</v>
      </c>
      <c r="V49" s="151"/>
      <c r="W49" s="153">
        <f>SUM(R49:V49)</f>
        <v>25</v>
      </c>
      <c r="Y49" s="147" t="s">
        <v>77</v>
      </c>
      <c r="Z49" s="151">
        <f t="shared" si="99"/>
        <v>34</v>
      </c>
      <c r="AA49" s="151">
        <f t="shared" si="99"/>
        <v>106</v>
      </c>
      <c r="AB49" s="151">
        <f t="shared" si="99"/>
        <v>39</v>
      </c>
      <c r="AC49" s="151">
        <f t="shared" si="99"/>
        <v>36</v>
      </c>
      <c r="AD49" s="151">
        <f t="shared" si="99"/>
        <v>0</v>
      </c>
      <c r="AE49" s="192">
        <f>SUM(Z49:AD49)</f>
        <v>215</v>
      </c>
    </row>
    <row r="50" spans="1:31" ht="15" customHeight="1" x14ac:dyDescent="0.3">
      <c r="A50" s="64" t="s">
        <v>78</v>
      </c>
      <c r="B50" s="173">
        <v>0</v>
      </c>
      <c r="C50" s="173">
        <v>0</v>
      </c>
      <c r="D50" s="173">
        <v>0</v>
      </c>
      <c r="E50" s="173"/>
      <c r="F50" s="173"/>
      <c r="G50" s="153">
        <f>SUM(B50:F50)</f>
        <v>0</v>
      </c>
      <c r="I50" s="147" t="s">
        <v>78</v>
      </c>
      <c r="J50" s="151">
        <f t="shared" si="97"/>
        <v>0</v>
      </c>
      <c r="K50" s="151">
        <f t="shared" si="97"/>
        <v>0</v>
      </c>
      <c r="L50" s="151">
        <f t="shared" si="97"/>
        <v>0</v>
      </c>
      <c r="M50" s="151">
        <f t="shared" si="97"/>
        <v>0</v>
      </c>
      <c r="N50" s="151">
        <f t="shared" si="97"/>
        <v>0</v>
      </c>
      <c r="O50" s="152">
        <f>SUM(J50:N50)</f>
        <v>0</v>
      </c>
      <c r="Q50" s="64" t="s">
        <v>78</v>
      </c>
      <c r="R50" s="151">
        <v>0</v>
      </c>
      <c r="S50" s="151">
        <v>0</v>
      </c>
      <c r="T50" s="151">
        <v>0</v>
      </c>
      <c r="U50" s="151">
        <f t="shared" si="98"/>
        <v>0</v>
      </c>
      <c r="V50" s="151"/>
      <c r="W50" s="153">
        <f>SUM(R50:V50)</f>
        <v>0</v>
      </c>
      <c r="Y50" s="147" t="s">
        <v>78</v>
      </c>
      <c r="Z50" s="151">
        <f t="shared" si="99"/>
        <v>0</v>
      </c>
      <c r="AA50" s="151">
        <f t="shared" si="99"/>
        <v>0</v>
      </c>
      <c r="AB50" s="151">
        <f t="shared" si="99"/>
        <v>0</v>
      </c>
      <c r="AC50" s="151">
        <f t="shared" si="99"/>
        <v>0</v>
      </c>
      <c r="AD50" s="151">
        <f t="shared" si="99"/>
        <v>0</v>
      </c>
      <c r="AE50" s="152">
        <f>SUM(Z50:AD50)</f>
        <v>0</v>
      </c>
    </row>
    <row r="51" spans="1:31" ht="15" customHeight="1" x14ac:dyDescent="0.3">
      <c r="A51" s="64" t="s">
        <v>67</v>
      </c>
      <c r="B51" s="173">
        <v>2970</v>
      </c>
      <c r="C51" s="173">
        <v>3358</v>
      </c>
      <c r="D51" s="173">
        <v>6042</v>
      </c>
      <c r="E51" s="173">
        <v>4717</v>
      </c>
      <c r="F51" s="173"/>
      <c r="G51" s="153">
        <f>SUM(B51:F51)</f>
        <v>17087</v>
      </c>
      <c r="I51" s="147" t="s">
        <v>67</v>
      </c>
      <c r="J51" s="151">
        <f t="shared" si="97"/>
        <v>20230</v>
      </c>
      <c r="K51" s="151">
        <f t="shared" si="97"/>
        <v>27755</v>
      </c>
      <c r="L51" s="151">
        <f t="shared" si="97"/>
        <v>31516</v>
      </c>
      <c r="M51" s="151">
        <f t="shared" si="97"/>
        <v>25372</v>
      </c>
      <c r="N51" s="151">
        <f t="shared" si="97"/>
        <v>0</v>
      </c>
      <c r="O51" s="152">
        <f>SUM(J51:N51)</f>
        <v>104873</v>
      </c>
      <c r="Q51" s="64" t="s">
        <v>67</v>
      </c>
      <c r="R51" s="151">
        <v>2970</v>
      </c>
      <c r="S51" s="151">
        <v>3358</v>
      </c>
      <c r="T51" s="151">
        <v>6042</v>
      </c>
      <c r="U51" s="151">
        <f t="shared" si="98"/>
        <v>4717</v>
      </c>
      <c r="V51" s="151"/>
      <c r="W51" s="153">
        <f>SUM(R51:V51)</f>
        <v>17087</v>
      </c>
      <c r="Y51" s="147" t="s">
        <v>67</v>
      </c>
      <c r="Z51" s="151">
        <f t="shared" si="99"/>
        <v>20230</v>
      </c>
      <c r="AA51" s="151">
        <f t="shared" si="99"/>
        <v>27755</v>
      </c>
      <c r="AB51" s="151">
        <f t="shared" si="99"/>
        <v>31516</v>
      </c>
      <c r="AC51" s="151">
        <f t="shared" si="99"/>
        <v>25372</v>
      </c>
      <c r="AD51" s="151">
        <f t="shared" si="99"/>
        <v>0</v>
      </c>
      <c r="AE51" s="152">
        <f>SUM(Z51:AD51)</f>
        <v>104873</v>
      </c>
    </row>
    <row r="52" spans="1:31" ht="15" customHeight="1" x14ac:dyDescent="0.25">
      <c r="A52" s="64" t="s">
        <v>72</v>
      </c>
      <c r="B52" s="173">
        <v>218</v>
      </c>
      <c r="C52" s="173">
        <v>358</v>
      </c>
      <c r="D52" s="173">
        <v>358</v>
      </c>
      <c r="E52" s="173">
        <v>358</v>
      </c>
      <c r="F52" s="173">
        <v>358</v>
      </c>
      <c r="G52" s="151">
        <v>358</v>
      </c>
      <c r="I52" s="147" t="s">
        <v>72</v>
      </c>
      <c r="J52" s="151">
        <v>218</v>
      </c>
      <c r="K52" s="151">
        <v>358</v>
      </c>
      <c r="L52" s="151">
        <v>358</v>
      </c>
      <c r="M52" s="151">
        <v>358</v>
      </c>
      <c r="N52" s="151">
        <v>358</v>
      </c>
      <c r="O52" s="150">
        <v>358</v>
      </c>
      <c r="Q52" s="64" t="s">
        <v>72</v>
      </c>
      <c r="R52" s="151">
        <v>218</v>
      </c>
      <c r="S52" s="151">
        <v>358</v>
      </c>
      <c r="T52" s="151">
        <v>358</v>
      </c>
      <c r="U52" s="151">
        <f t="shared" si="98"/>
        <v>358</v>
      </c>
      <c r="V52" s="151">
        <v>358</v>
      </c>
      <c r="W52" s="151">
        <v>358</v>
      </c>
      <c r="Y52" s="147" t="s">
        <v>72</v>
      </c>
      <c r="Z52" s="151">
        <v>218</v>
      </c>
      <c r="AA52" s="151">
        <v>358</v>
      </c>
      <c r="AB52" s="151">
        <v>358</v>
      </c>
      <c r="AC52" s="151">
        <v>358</v>
      </c>
      <c r="AD52" s="151">
        <v>358</v>
      </c>
      <c r="AE52" s="150">
        <v>358</v>
      </c>
    </row>
    <row r="53" spans="1:31" ht="15" customHeight="1" x14ac:dyDescent="0.25">
      <c r="A53" s="64" t="s">
        <v>129</v>
      </c>
      <c r="B53" s="195">
        <f>IF(B42=0,"",B43/B49)</f>
        <v>54.5</v>
      </c>
      <c r="C53" s="195">
        <f t="shared" ref="C53:G53" si="100">IF(C42=0,"",C43/C49)</f>
        <v>20.555555555555557</v>
      </c>
      <c r="D53" s="195">
        <f t="shared" si="100"/>
        <v>99.8</v>
      </c>
      <c r="E53" s="195">
        <f t="shared" si="100"/>
        <v>10.714285714285714</v>
      </c>
      <c r="F53" s="195" t="str">
        <f t="shared" si="100"/>
        <v/>
      </c>
      <c r="G53" s="149">
        <f t="shared" si="100"/>
        <v>39.08</v>
      </c>
      <c r="I53" s="147" t="s">
        <v>129</v>
      </c>
      <c r="J53" s="195">
        <f>IF(J42=0,"",J43/J49)</f>
        <v>18.588235294117649</v>
      </c>
      <c r="K53" s="195">
        <f t="shared" ref="K53:O53" si="101">IF(K42=0,"",K43/K49)</f>
        <v>5.0094339622641506</v>
      </c>
      <c r="L53" s="195">
        <f t="shared" si="101"/>
        <v>27.615384615384617</v>
      </c>
      <c r="M53" s="195">
        <f t="shared" si="101"/>
        <v>8.25</v>
      </c>
      <c r="N53" s="195" t="str">
        <f t="shared" si="101"/>
        <v/>
      </c>
      <c r="O53" s="194">
        <f t="shared" si="101"/>
        <v>11.8</v>
      </c>
      <c r="Q53" s="64" t="s">
        <v>129</v>
      </c>
      <c r="R53" s="195" t="str">
        <f>IF(R42=0,"",R43/R49)</f>
        <v/>
      </c>
      <c r="S53" s="195" t="str">
        <f t="shared" ref="S53:W53" si="102">IF(S42=0,"",S43/S49)</f>
        <v/>
      </c>
      <c r="T53" s="195" t="str">
        <f t="shared" si="102"/>
        <v/>
      </c>
      <c r="U53" s="195" t="str">
        <f t="shared" si="102"/>
        <v/>
      </c>
      <c r="V53" s="195" t="str">
        <f t="shared" si="102"/>
        <v/>
      </c>
      <c r="W53" s="149" t="str">
        <f t="shared" si="102"/>
        <v/>
      </c>
      <c r="Y53" s="147" t="s">
        <v>129</v>
      </c>
      <c r="Z53" s="195">
        <f>IF(Z42=0,"",Z43/Z49)</f>
        <v>18.705882352941178</v>
      </c>
      <c r="AA53" s="195">
        <f t="shared" ref="AA53:AE53" si="103">IF(AA42=0,"",AA43/AA49)</f>
        <v>6.216981132075472</v>
      </c>
      <c r="AB53" s="195">
        <f t="shared" si="103"/>
        <v>23.794871794871796</v>
      </c>
      <c r="AC53" s="195">
        <f t="shared" si="103"/>
        <v>30.833333333333332</v>
      </c>
      <c r="AD53" s="195" t="str">
        <f t="shared" si="103"/>
        <v/>
      </c>
      <c r="AE53" s="194">
        <f t="shared" si="103"/>
        <v>15.502325581395349</v>
      </c>
    </row>
    <row r="54" spans="1:31" ht="15" customHeight="1" x14ac:dyDescent="0.25">
      <c r="A54" s="64" t="s">
        <v>113</v>
      </c>
      <c r="B54" s="195">
        <f t="shared" ref="B54:G54" si="104">IF(B42=0,"",B43/(B49+B55))</f>
        <v>12.369599167100466</v>
      </c>
      <c r="C54" s="195">
        <f t="shared" si="104"/>
        <v>10.065349544072948</v>
      </c>
      <c r="D54" s="195">
        <f t="shared" si="104"/>
        <v>22.809244126659859</v>
      </c>
      <c r="E54" s="195">
        <f t="shared" si="104"/>
        <v>3.717291983940191</v>
      </c>
      <c r="F54" s="195" t="str">
        <f t="shared" si="104"/>
        <v/>
      </c>
      <c r="G54" s="149">
        <f t="shared" si="104"/>
        <v>13.433421669163113</v>
      </c>
      <c r="I54" s="147" t="s">
        <v>113</v>
      </c>
      <c r="J54" s="195">
        <f t="shared" ref="J54:O54" si="105">IF(J42=0,"",J43/(J49+J55))</f>
        <v>4.9842992547572535</v>
      </c>
      <c r="K54" s="195">
        <f t="shared" si="105"/>
        <v>2.8932925437194648</v>
      </c>
      <c r="L54" s="195">
        <f t="shared" si="105"/>
        <v>8.4780773121069526</v>
      </c>
      <c r="M54" s="195">
        <f t="shared" si="105"/>
        <v>2.7790381599581808</v>
      </c>
      <c r="N54" s="195" t="str">
        <f t="shared" si="105"/>
        <v/>
      </c>
      <c r="O54" s="194">
        <f t="shared" si="105"/>
        <v>4.9946712273774629</v>
      </c>
      <c r="Q54" s="64" t="s">
        <v>113</v>
      </c>
      <c r="R54" s="195" t="str">
        <f t="shared" ref="R54:W54" si="106">IF(R42=0,"",R43/(R49+R55))</f>
        <v/>
      </c>
      <c r="S54" s="195" t="str">
        <f t="shared" si="106"/>
        <v/>
      </c>
      <c r="T54" s="195" t="str">
        <f t="shared" si="106"/>
        <v/>
      </c>
      <c r="U54" s="195" t="str">
        <f t="shared" si="106"/>
        <v/>
      </c>
      <c r="V54" s="195" t="str">
        <f t="shared" si="106"/>
        <v/>
      </c>
      <c r="W54" s="149" t="str">
        <f t="shared" si="106"/>
        <v/>
      </c>
      <c r="Y54" s="147" t="s">
        <v>113</v>
      </c>
      <c r="Z54" s="195">
        <f t="shared" ref="Z54:AE54" si="107">IF(Z42=0,"",Z43/(Z49+Z55))</f>
        <v>5.0158454525721732</v>
      </c>
      <c r="AA54" s="195">
        <f t="shared" si="107"/>
        <v>3.5907340608495808</v>
      </c>
      <c r="AB54" s="195">
        <f t="shared" si="107"/>
        <v>7.3051585381942923</v>
      </c>
      <c r="AC54" s="195">
        <f t="shared" si="107"/>
        <v>10.38630423418714</v>
      </c>
      <c r="AD54" s="195" t="str">
        <f t="shared" si="107"/>
        <v/>
      </c>
      <c r="AE54" s="194">
        <f t="shared" si="107"/>
        <v>6.5617813168502499</v>
      </c>
    </row>
    <row r="55" spans="1:31" ht="15" customHeight="1" x14ac:dyDescent="0.25">
      <c r="A55" s="64" t="s">
        <v>73</v>
      </c>
      <c r="B55" s="146">
        <f t="shared" ref="B55:G55" si="108">IF(B51=0,0,B51/B52)</f>
        <v>13.623853211009175</v>
      </c>
      <c r="C55" s="146">
        <f t="shared" si="108"/>
        <v>9.3798882681564244</v>
      </c>
      <c r="D55" s="146">
        <f t="shared" si="108"/>
        <v>16.877094972067038</v>
      </c>
      <c r="E55" s="146">
        <f t="shared" si="108"/>
        <v>13.175977653631286</v>
      </c>
      <c r="F55" s="146">
        <f t="shared" si="108"/>
        <v>0</v>
      </c>
      <c r="G55" s="146">
        <f t="shared" si="108"/>
        <v>47.729050279329606</v>
      </c>
      <c r="I55" s="147" t="s">
        <v>73</v>
      </c>
      <c r="J55" s="146">
        <f t="shared" ref="J55:O55" si="109">IF(J51=0,0,J51/J52)</f>
        <v>92.798165137614674</v>
      </c>
      <c r="K55" s="146">
        <f t="shared" si="109"/>
        <v>77.52793296089385</v>
      </c>
      <c r="L55" s="146">
        <f t="shared" si="109"/>
        <v>88.033519553072622</v>
      </c>
      <c r="M55" s="146">
        <f t="shared" si="109"/>
        <v>70.871508379888269</v>
      </c>
      <c r="N55" s="146">
        <f t="shared" si="109"/>
        <v>0</v>
      </c>
      <c r="O55" s="145">
        <f t="shared" si="109"/>
        <v>292.94134078212289</v>
      </c>
      <c r="Q55" s="64" t="s">
        <v>73</v>
      </c>
      <c r="R55" s="146">
        <f t="shared" ref="R55:W55" si="110">IF(R51=0,0,R51/R52)</f>
        <v>13.623853211009175</v>
      </c>
      <c r="S55" s="146">
        <f t="shared" si="110"/>
        <v>9.3798882681564244</v>
      </c>
      <c r="T55" s="146">
        <f t="shared" si="110"/>
        <v>16.877094972067038</v>
      </c>
      <c r="U55" s="146">
        <f t="shared" si="110"/>
        <v>13.175977653631286</v>
      </c>
      <c r="V55" s="146">
        <f t="shared" si="110"/>
        <v>0</v>
      </c>
      <c r="W55" s="146">
        <f t="shared" si="110"/>
        <v>47.729050279329606</v>
      </c>
      <c r="Y55" s="147" t="s">
        <v>73</v>
      </c>
      <c r="Z55" s="146">
        <f t="shared" ref="Z55:AE55" si="111">IF(Z51=0,0,Z51/Z52)</f>
        <v>92.798165137614674</v>
      </c>
      <c r="AA55" s="146">
        <f t="shared" si="111"/>
        <v>77.52793296089385</v>
      </c>
      <c r="AB55" s="146">
        <f t="shared" si="111"/>
        <v>88.033519553072622</v>
      </c>
      <c r="AC55" s="146">
        <f t="shared" si="111"/>
        <v>70.871508379888269</v>
      </c>
      <c r="AD55" s="146">
        <f t="shared" si="111"/>
        <v>0</v>
      </c>
      <c r="AE55" s="145">
        <f t="shared" si="111"/>
        <v>292.94134078212289</v>
      </c>
    </row>
    <row r="56" spans="1:31" ht="15" customHeight="1" x14ac:dyDescent="0.25">
      <c r="A56" s="196" t="s">
        <v>132</v>
      </c>
      <c r="B56" s="197">
        <f t="shared" ref="B56:G56" si="112">IF(B42=0,"",(B55+B49)/B43)</f>
        <v>8.0843363353253109E-2</v>
      </c>
      <c r="C56" s="197">
        <f t="shared" si="112"/>
        <v>9.9350747395440128E-2</v>
      </c>
      <c r="D56" s="197">
        <f t="shared" si="112"/>
        <v>4.3841873691517111E-2</v>
      </c>
      <c r="E56" s="197">
        <f t="shared" si="112"/>
        <v>0.26901303538175048</v>
      </c>
      <c r="F56" s="197" t="str">
        <f t="shared" si="112"/>
        <v/>
      </c>
      <c r="G56" s="197">
        <f t="shared" si="112"/>
        <v>7.4441197829405947E-2</v>
      </c>
      <c r="I56" s="196" t="s">
        <v>132</v>
      </c>
      <c r="J56" s="197">
        <f t="shared" ref="J56:O56" si="113">IF(J42=0,"",(J55+J49)/J43)</f>
        <v>0.20063000812913714</v>
      </c>
      <c r="K56" s="197">
        <f t="shared" si="113"/>
        <v>0.34562699239339706</v>
      </c>
      <c r="L56" s="197">
        <f t="shared" si="113"/>
        <v>0.11795127163702193</v>
      </c>
      <c r="M56" s="197">
        <f t="shared" si="113"/>
        <v>0.35983672855181237</v>
      </c>
      <c r="N56" s="197" t="str">
        <f t="shared" si="113"/>
        <v/>
      </c>
      <c r="O56" s="198">
        <f t="shared" si="113"/>
        <v>0.20021337831380484</v>
      </c>
      <c r="Q56" s="196" t="s">
        <v>132</v>
      </c>
      <c r="R56" s="197" t="str">
        <f t="shared" ref="R56:W56" si="114">IF(R42=0,"",(R55+R49)/R43)</f>
        <v/>
      </c>
      <c r="S56" s="197" t="str">
        <f t="shared" si="114"/>
        <v/>
      </c>
      <c r="T56" s="197" t="str">
        <f t="shared" si="114"/>
        <v/>
      </c>
      <c r="U56" s="197" t="str">
        <f t="shared" si="114"/>
        <v/>
      </c>
      <c r="V56" s="197" t="str">
        <f t="shared" si="114"/>
        <v/>
      </c>
      <c r="W56" s="197" t="str">
        <f t="shared" si="114"/>
        <v/>
      </c>
      <c r="Y56" s="196" t="s">
        <v>132</v>
      </c>
      <c r="Z56" s="197">
        <f t="shared" ref="Z56:AE56" si="115">IF(Z42=0,"",(Z55+Z49)/Z43)</f>
        <v>0.19936818417863941</v>
      </c>
      <c r="AA56" s="197">
        <f t="shared" si="115"/>
        <v>0.27849458719407261</v>
      </c>
      <c r="AB56" s="197">
        <f t="shared" si="115"/>
        <v>0.13688956848391445</v>
      </c>
      <c r="AC56" s="197">
        <f t="shared" si="115"/>
        <v>9.6280638180079522E-2</v>
      </c>
      <c r="AD56" s="197" t="str">
        <f t="shared" si="115"/>
        <v/>
      </c>
      <c r="AE56" s="198">
        <f t="shared" si="115"/>
        <v>0.15239764199883676</v>
      </c>
    </row>
    <row r="57" spans="1:31" ht="15" customHeight="1" x14ac:dyDescent="0.25">
      <c r="A57" s="199" t="s">
        <v>133</v>
      </c>
      <c r="B57" s="200">
        <f>IF(B42=0,"",(B49)/B43)</f>
        <v>1.834862385321101E-2</v>
      </c>
      <c r="C57" s="200">
        <f t="shared" ref="C57:E57" si="116">IF(C42=0,"",(C49)/C43)</f>
        <v>4.8648648648648651E-2</v>
      </c>
      <c r="D57" s="200">
        <f t="shared" si="116"/>
        <v>1.002004008016032E-2</v>
      </c>
      <c r="E57" s="200">
        <f t="shared" si="116"/>
        <v>9.3333333333333338E-2</v>
      </c>
      <c r="F57" s="200"/>
      <c r="G57" s="200"/>
      <c r="I57" s="201" t="s">
        <v>133</v>
      </c>
      <c r="J57" s="200">
        <f>IF(J42=0,"",(J49)/J43)</f>
        <v>5.3797468354430382E-2</v>
      </c>
      <c r="K57" s="200">
        <f t="shared" ref="K57:M57" si="117">IF(K42=0,"",(K49)/K43)</f>
        <v>0.19962335216572505</v>
      </c>
      <c r="L57" s="200">
        <f t="shared" si="117"/>
        <v>3.6211699164345405E-2</v>
      </c>
      <c r="M57" s="200">
        <f t="shared" si="117"/>
        <v>0.12121212121212122</v>
      </c>
      <c r="N57" s="200"/>
      <c r="O57" s="202"/>
      <c r="Q57" s="199" t="s">
        <v>133</v>
      </c>
      <c r="R57" s="200" t="str">
        <f>IF(R42=0,"",(R49)/R43)</f>
        <v/>
      </c>
      <c r="S57" s="200" t="str">
        <f t="shared" ref="S57:U57" si="118">IF(S42=0,"",(S49)/S43)</f>
        <v/>
      </c>
      <c r="T57" s="200" t="str">
        <f t="shared" si="118"/>
        <v/>
      </c>
      <c r="U57" s="200" t="str">
        <f t="shared" si="118"/>
        <v/>
      </c>
      <c r="V57" s="200"/>
      <c r="W57" s="200"/>
      <c r="Y57" s="201" t="s">
        <v>133</v>
      </c>
      <c r="Z57" s="200">
        <f>IF(Z42=0,"",(Z49)/Z43)</f>
        <v>5.3459119496855348E-2</v>
      </c>
      <c r="AA57" s="200">
        <f t="shared" ref="AA57:AC57" si="119">IF(AA42=0,"",(AA49)/AA43)</f>
        <v>0.16084977238239756</v>
      </c>
      <c r="AB57" s="200">
        <f t="shared" si="119"/>
        <v>4.2025862068965518E-2</v>
      </c>
      <c r="AC57" s="200">
        <f t="shared" si="119"/>
        <v>3.2432432432432434E-2</v>
      </c>
      <c r="AD57" s="200"/>
      <c r="AE57" s="202"/>
    </row>
    <row r="58" spans="1:31" ht="15" customHeight="1" thickBot="1" x14ac:dyDescent="0.3">
      <c r="A58" s="172" t="s">
        <v>112</v>
      </c>
      <c r="B58" s="171">
        <f t="shared" ref="B58:G58" si="120">B48-B44</f>
        <v>-7.02</v>
      </c>
      <c r="C58" s="171">
        <f t="shared" si="120"/>
        <v>15.41</v>
      </c>
      <c r="D58" s="171">
        <f t="shared" si="120"/>
        <v>-65.47</v>
      </c>
      <c r="E58" s="171">
        <f t="shared" si="120"/>
        <v>28.6</v>
      </c>
      <c r="F58" s="171">
        <f t="shared" si="120"/>
        <v>0</v>
      </c>
      <c r="G58" s="171">
        <f t="shared" si="120"/>
        <v>-28.480000000000018</v>
      </c>
      <c r="I58" s="170" t="s">
        <v>112</v>
      </c>
      <c r="J58" s="169">
        <f t="shared" ref="J58:O58" si="121">J48-J44</f>
        <v>10.030000000000001</v>
      </c>
      <c r="K58" s="169">
        <f t="shared" si="121"/>
        <v>241.67000000000002</v>
      </c>
      <c r="L58" s="169">
        <f t="shared" si="121"/>
        <v>-76.06</v>
      </c>
      <c r="M58" s="169">
        <f t="shared" si="121"/>
        <v>119.92000000000002</v>
      </c>
      <c r="N58" s="169">
        <f t="shared" si="121"/>
        <v>0</v>
      </c>
      <c r="O58" s="168">
        <f t="shared" si="121"/>
        <v>295.55999999999995</v>
      </c>
      <c r="Q58" s="172" t="s">
        <v>112</v>
      </c>
      <c r="R58" s="171">
        <f t="shared" ref="R58:W58" si="122">R48-R44</f>
        <v>24.79</v>
      </c>
      <c r="S58" s="171">
        <f t="shared" si="122"/>
        <v>46.1</v>
      </c>
      <c r="T58" s="171">
        <f t="shared" si="122"/>
        <v>37.369999999999997</v>
      </c>
      <c r="U58" s="171">
        <f t="shared" si="122"/>
        <v>43.97</v>
      </c>
      <c r="V58" s="171">
        <f t="shared" si="122"/>
        <v>0</v>
      </c>
      <c r="W58" s="171">
        <f t="shared" si="122"/>
        <v>152.22999999999999</v>
      </c>
      <c r="Y58" s="170" t="s">
        <v>112</v>
      </c>
      <c r="Z58" s="169">
        <f t="shared" ref="Z58:AE58" si="123">Z48-Z44</f>
        <v>99.12</v>
      </c>
      <c r="AA58" s="169">
        <f t="shared" si="123"/>
        <v>325.92</v>
      </c>
      <c r="AB58" s="169">
        <f t="shared" si="123"/>
        <v>160.4</v>
      </c>
      <c r="AC58" s="169">
        <f t="shared" si="123"/>
        <v>88.730000000000018</v>
      </c>
      <c r="AD58" s="169">
        <f t="shared" si="123"/>
        <v>0</v>
      </c>
      <c r="AE58" s="168">
        <f t="shared" si="123"/>
        <v>674.17000000000007</v>
      </c>
    </row>
    <row r="59" spans="1:31" s="134" customFormat="1" ht="15" customHeight="1" thickTop="1" x14ac:dyDescent="0.25">
      <c r="B59" s="135">
        <f t="shared" ref="B59:G59" si="124">B58/B48</f>
        <v>-0.28317870108914883</v>
      </c>
      <c r="C59" s="135">
        <f t="shared" si="124"/>
        <v>0.33427331887201733</v>
      </c>
      <c r="D59" s="135">
        <f t="shared" si="124"/>
        <v>-1.7519400588707521</v>
      </c>
      <c r="E59" s="135">
        <f t="shared" si="124"/>
        <v>0.65044348419376852</v>
      </c>
      <c r="F59" s="135" t="e">
        <f t="shared" si="124"/>
        <v>#DIV/0!</v>
      </c>
      <c r="G59" s="135">
        <f t="shared" si="124"/>
        <v>-0.18708533140642461</v>
      </c>
      <c r="I59"/>
      <c r="J59" s="135">
        <f t="shared" ref="J59:O59" si="125">J58/J48</f>
        <v>6.1356823882057876E-2</v>
      </c>
      <c r="K59" s="135">
        <f t="shared" si="125"/>
        <v>0.62776320232745408</v>
      </c>
      <c r="L59" s="135">
        <f t="shared" si="125"/>
        <v>-0.32359072537757921</v>
      </c>
      <c r="M59" s="135">
        <f t="shared" si="125"/>
        <v>0.56906942533099225</v>
      </c>
      <c r="N59" s="135" t="e">
        <f t="shared" si="125"/>
        <v>#DIV/0!</v>
      </c>
      <c r="O59" s="135">
        <f t="shared" si="125"/>
        <v>0.29727826839130167</v>
      </c>
      <c r="P59" s="187"/>
      <c r="R59" s="135">
        <f t="shared" ref="R59:W59" si="126">R58/R48</f>
        <v>1</v>
      </c>
      <c r="S59" s="135">
        <f t="shared" si="126"/>
        <v>1</v>
      </c>
      <c r="T59" s="135">
        <f t="shared" si="126"/>
        <v>1</v>
      </c>
      <c r="U59" s="135">
        <f t="shared" si="126"/>
        <v>1</v>
      </c>
      <c r="V59" s="135" t="e">
        <f t="shared" si="126"/>
        <v>#DIV/0!</v>
      </c>
      <c r="W59" s="135">
        <f t="shared" si="126"/>
        <v>1</v>
      </c>
      <c r="Y59"/>
      <c r="Z59" s="135">
        <f t="shared" ref="Z59:AE59" si="127">Z58/Z48</f>
        <v>0.60634978895210134</v>
      </c>
      <c r="AA59" s="135">
        <f t="shared" si="127"/>
        <v>0.84661142426682601</v>
      </c>
      <c r="AB59" s="135">
        <f t="shared" si="127"/>
        <v>0.6824079982982344</v>
      </c>
      <c r="AC59" s="135">
        <f t="shared" si="127"/>
        <v>0.42106012432971107</v>
      </c>
      <c r="AD59" s="135" t="e">
        <f t="shared" si="127"/>
        <v>#DIV/0!</v>
      </c>
      <c r="AE59" s="135">
        <f t="shared" si="127"/>
        <v>0.67808935648045709</v>
      </c>
    </row>
    <row r="60" spans="1:31" s="187" customFormat="1" x14ac:dyDescent="0.25"/>
    <row r="61" spans="1:31" s="187" customFormat="1" x14ac:dyDescent="0.25"/>
    <row r="62" spans="1:31" s="187" customFormat="1" x14ac:dyDescent="0.25"/>
    <row r="63" spans="1:31" s="187" customFormat="1" x14ac:dyDescent="0.25"/>
    <row r="64" spans="1:31" s="187" customFormat="1" x14ac:dyDescent="0.25"/>
    <row r="65" s="187" customFormat="1" x14ac:dyDescent="0.25"/>
    <row r="66" s="187" customFormat="1" x14ac:dyDescent="0.25"/>
    <row r="67" s="187" customFormat="1" x14ac:dyDescent="0.25"/>
    <row r="68" s="187" customFormat="1" x14ac:dyDescent="0.25"/>
    <row r="69" s="187" customFormat="1" x14ac:dyDescent="0.25"/>
    <row r="70" s="187" customFormat="1" x14ac:dyDescent="0.25"/>
    <row r="71" s="187" customFormat="1" x14ac:dyDescent="0.25"/>
    <row r="72" s="187" customFormat="1" x14ac:dyDescent="0.25"/>
    <row r="73" s="187" customFormat="1" x14ac:dyDescent="0.25"/>
    <row r="74" s="187" customFormat="1" x14ac:dyDescent="0.25"/>
    <row r="75" s="187" customFormat="1" x14ac:dyDescent="0.25"/>
    <row r="76" s="187" customFormat="1" x14ac:dyDescent="0.25"/>
    <row r="77" s="187" customFormat="1" x14ac:dyDescent="0.25"/>
    <row r="78" s="187" customFormat="1" x14ac:dyDescent="0.25"/>
    <row r="79" s="187" customFormat="1" x14ac:dyDescent="0.25"/>
    <row r="80" s="187" customFormat="1" x14ac:dyDescent="0.25"/>
    <row r="81" s="187" customFormat="1" x14ac:dyDescent="0.25"/>
    <row r="82" s="187" customFormat="1" x14ac:dyDescent="0.25"/>
    <row r="83" s="187" customFormat="1" x14ac:dyDescent="0.25"/>
    <row r="84" s="187" customFormat="1" x14ac:dyDescent="0.25"/>
    <row r="85" s="187" customFormat="1" x14ac:dyDescent="0.25"/>
    <row r="86" s="187" customFormat="1" x14ac:dyDescent="0.25"/>
    <row r="87" s="187" customFormat="1" x14ac:dyDescent="0.25"/>
    <row r="88" s="187" customFormat="1" x14ac:dyDescent="0.25"/>
    <row r="89" s="187" customFormat="1" x14ac:dyDescent="0.25"/>
    <row r="90" s="187" customFormat="1" x14ac:dyDescent="0.25"/>
    <row r="91" s="187" customFormat="1" x14ac:dyDescent="0.25"/>
    <row r="92" s="187" customFormat="1" x14ac:dyDescent="0.25"/>
    <row r="93" s="187" customFormat="1" x14ac:dyDescent="0.25"/>
    <row r="94" s="187" customFormat="1" x14ac:dyDescent="0.25"/>
    <row r="95" s="187" customFormat="1" x14ac:dyDescent="0.25"/>
    <row r="96" s="187" customFormat="1" x14ac:dyDescent="0.25"/>
    <row r="97" s="187" customFormat="1" x14ac:dyDescent="0.25"/>
    <row r="98" s="187" customFormat="1" x14ac:dyDescent="0.25"/>
    <row r="99" s="187" customFormat="1" x14ac:dyDescent="0.25"/>
    <row r="100" s="187" customFormat="1" x14ac:dyDescent="0.25"/>
    <row r="101" s="187" customFormat="1" x14ac:dyDescent="0.25"/>
    <row r="102" s="187" customFormat="1" x14ac:dyDescent="0.25"/>
    <row r="103" s="187" customFormat="1" x14ac:dyDescent="0.25"/>
    <row r="104" s="187" customFormat="1" x14ac:dyDescent="0.25"/>
    <row r="105" s="187" customFormat="1" x14ac:dyDescent="0.25"/>
    <row r="106" s="187" customFormat="1" x14ac:dyDescent="0.25"/>
    <row r="107" s="187" customFormat="1" x14ac:dyDescent="0.25"/>
    <row r="108" s="187" customFormat="1" x14ac:dyDescent="0.25"/>
    <row r="109" s="187" customFormat="1" x14ac:dyDescent="0.25"/>
    <row r="110" s="187" customFormat="1" x14ac:dyDescent="0.25"/>
    <row r="111" s="187" customFormat="1" x14ac:dyDescent="0.25"/>
    <row r="112" s="187" customFormat="1" x14ac:dyDescent="0.25"/>
    <row r="113" s="187" customFormat="1" x14ac:dyDescent="0.25"/>
    <row r="114" s="187" customFormat="1" x14ac:dyDescent="0.25"/>
    <row r="115" s="187" customFormat="1" x14ac:dyDescent="0.25"/>
    <row r="116" s="187" customFormat="1" x14ac:dyDescent="0.25"/>
    <row r="117" s="187" customFormat="1" x14ac:dyDescent="0.25"/>
    <row r="118" s="187" customFormat="1" x14ac:dyDescent="0.25"/>
    <row r="119" s="187" customFormat="1" x14ac:dyDescent="0.25"/>
    <row r="120" s="187" customFormat="1" x14ac:dyDescent="0.25"/>
    <row r="121" s="187" customFormat="1" x14ac:dyDescent="0.25"/>
    <row r="122" s="187" customFormat="1" x14ac:dyDescent="0.25"/>
    <row r="123" s="187" customFormat="1" x14ac:dyDescent="0.25"/>
    <row r="124" s="187" customFormat="1" x14ac:dyDescent="0.25"/>
    <row r="125" s="187" customFormat="1" x14ac:dyDescent="0.25"/>
    <row r="126" s="187" customFormat="1" x14ac:dyDescent="0.25"/>
    <row r="127" s="187" customFormat="1" x14ac:dyDescent="0.25"/>
    <row r="128" s="187" customFormat="1" x14ac:dyDescent="0.25"/>
    <row r="129" s="187" customFormat="1" x14ac:dyDescent="0.25"/>
    <row r="130" s="187" customFormat="1" x14ac:dyDescent="0.25"/>
    <row r="131" s="187" customFormat="1" x14ac:dyDescent="0.25"/>
    <row r="132" s="187" customFormat="1" x14ac:dyDescent="0.25"/>
    <row r="133" s="187" customFormat="1" x14ac:dyDescent="0.25"/>
    <row r="134" s="187" customFormat="1" x14ac:dyDescent="0.25"/>
    <row r="135" s="187" customFormat="1" x14ac:dyDescent="0.25"/>
    <row r="136" s="187" customFormat="1" x14ac:dyDescent="0.25"/>
    <row r="137" s="187" customFormat="1" x14ac:dyDescent="0.25"/>
    <row r="138" s="187" customFormat="1" x14ac:dyDescent="0.25"/>
    <row r="139" s="187" customFormat="1" x14ac:dyDescent="0.25"/>
    <row r="140" s="187" customFormat="1" x14ac:dyDescent="0.25"/>
    <row r="141" s="187" customFormat="1" x14ac:dyDescent="0.25"/>
    <row r="142" s="187" customFormat="1" x14ac:dyDescent="0.25"/>
    <row r="143" s="187" customFormat="1" x14ac:dyDescent="0.25"/>
    <row r="144" s="187" customFormat="1" x14ac:dyDescent="0.25"/>
    <row r="145" s="187" customFormat="1" x14ac:dyDescent="0.25"/>
    <row r="146" s="187" customFormat="1" x14ac:dyDescent="0.25"/>
    <row r="147" s="187" customFormat="1" x14ac:dyDescent="0.25"/>
    <row r="148" s="187" customFormat="1" x14ac:dyDescent="0.25"/>
    <row r="149" s="187" customFormat="1" x14ac:dyDescent="0.25"/>
    <row r="150" s="187" customFormat="1" x14ac:dyDescent="0.25"/>
    <row r="151" s="187" customFormat="1" x14ac:dyDescent="0.25"/>
    <row r="152" s="187" customFormat="1" x14ac:dyDescent="0.25"/>
    <row r="153" s="187" customFormat="1" x14ac:dyDescent="0.25"/>
    <row r="154" s="187" customFormat="1" x14ac:dyDescent="0.25"/>
    <row r="155" s="187" customFormat="1" x14ac:dyDescent="0.25"/>
    <row r="156" s="187" customFormat="1" x14ac:dyDescent="0.25"/>
    <row r="157" s="187" customFormat="1" x14ac:dyDescent="0.25"/>
    <row r="158" s="187" customFormat="1" x14ac:dyDescent="0.25"/>
    <row r="159" s="187" customFormat="1" x14ac:dyDescent="0.25"/>
    <row r="160" s="187" customFormat="1" x14ac:dyDescent="0.25"/>
    <row r="161" s="187" customFormat="1" x14ac:dyDescent="0.25"/>
    <row r="162" s="187" customFormat="1" x14ac:dyDescent="0.25"/>
    <row r="163" s="187" customFormat="1" x14ac:dyDescent="0.25"/>
    <row r="164" s="187" customFormat="1" x14ac:dyDescent="0.25"/>
    <row r="165" s="187" customFormat="1" x14ac:dyDescent="0.25"/>
    <row r="166" s="187" customFormat="1" x14ac:dyDescent="0.25"/>
    <row r="167" s="187" customFormat="1" x14ac:dyDescent="0.25"/>
    <row r="168" s="187" customFormat="1" x14ac:dyDescent="0.25"/>
    <row r="169" s="187" customFormat="1" x14ac:dyDescent="0.25"/>
    <row r="170" s="187" customFormat="1" x14ac:dyDescent="0.25"/>
    <row r="171" s="187" customFormat="1" x14ac:dyDescent="0.25"/>
    <row r="172" s="187" customFormat="1" x14ac:dyDescent="0.25"/>
    <row r="173" s="187" customFormat="1" x14ac:dyDescent="0.25"/>
    <row r="174" s="187" customFormat="1" x14ac:dyDescent="0.25"/>
    <row r="175" s="187" customFormat="1" x14ac:dyDescent="0.25"/>
    <row r="176" s="187" customFormat="1" x14ac:dyDescent="0.25"/>
    <row r="177" s="187" customFormat="1" x14ac:dyDescent="0.25"/>
    <row r="178" s="187" customFormat="1" x14ac:dyDescent="0.25"/>
    <row r="179" s="187" customFormat="1" x14ac:dyDescent="0.25"/>
    <row r="180" s="187" customFormat="1" x14ac:dyDescent="0.25"/>
    <row r="181" s="187" customFormat="1" x14ac:dyDescent="0.25"/>
    <row r="182" s="187" customFormat="1" x14ac:dyDescent="0.25"/>
    <row r="183" s="187" customFormat="1" x14ac:dyDescent="0.25"/>
    <row r="184" s="187" customFormat="1" x14ac:dyDescent="0.25"/>
    <row r="185" s="187" customFormat="1" x14ac:dyDescent="0.25"/>
    <row r="186" s="187" customFormat="1" x14ac:dyDescent="0.25"/>
    <row r="187" s="187" customFormat="1" x14ac:dyDescent="0.25"/>
    <row r="188" s="187" customFormat="1" x14ac:dyDescent="0.25"/>
    <row r="189" s="187" customFormat="1" x14ac:dyDescent="0.25"/>
    <row r="190" s="187" customFormat="1" x14ac:dyDescent="0.25"/>
    <row r="191" s="187" customFormat="1" x14ac:dyDescent="0.25"/>
    <row r="192" s="187" customFormat="1" x14ac:dyDescent="0.25"/>
    <row r="193" s="187" customFormat="1" x14ac:dyDescent="0.25"/>
    <row r="194" s="187" customFormat="1" x14ac:dyDescent="0.25"/>
    <row r="195" s="187" customFormat="1" x14ac:dyDescent="0.25"/>
    <row r="196" s="187" customFormat="1" x14ac:dyDescent="0.25"/>
    <row r="197" s="187" customFormat="1" x14ac:dyDescent="0.25"/>
    <row r="198" s="187" customFormat="1" x14ac:dyDescent="0.25"/>
    <row r="199" s="187" customFormat="1" x14ac:dyDescent="0.25"/>
    <row r="200" s="187" customFormat="1" x14ac:dyDescent="0.25"/>
    <row r="201" s="187" customFormat="1" x14ac:dyDescent="0.25"/>
    <row r="202" s="187" customFormat="1" x14ac:dyDescent="0.25"/>
    <row r="203" s="187" customFormat="1" x14ac:dyDescent="0.25"/>
    <row r="204" s="187" customFormat="1" x14ac:dyDescent="0.25"/>
    <row r="205" s="187" customFormat="1" x14ac:dyDescent="0.25"/>
    <row r="206" s="187" customFormat="1" x14ac:dyDescent="0.25"/>
    <row r="207" s="187" customFormat="1" x14ac:dyDescent="0.25"/>
    <row r="208" s="187" customFormat="1" x14ac:dyDescent="0.25"/>
    <row r="209" s="187" customFormat="1" x14ac:dyDescent="0.25"/>
    <row r="210" s="187" customFormat="1" x14ac:dyDescent="0.25"/>
    <row r="211" s="187" customFormat="1" x14ac:dyDescent="0.25"/>
    <row r="212" s="187" customFormat="1" x14ac:dyDescent="0.25"/>
    <row r="213" s="187" customFormat="1" x14ac:dyDescent="0.25"/>
    <row r="214" s="187" customFormat="1" x14ac:dyDescent="0.25"/>
    <row r="215" s="187" customFormat="1" x14ac:dyDescent="0.25"/>
    <row r="216" s="187" customFormat="1" x14ac:dyDescent="0.25"/>
    <row r="217" s="187" customFormat="1" x14ac:dyDescent="0.25"/>
    <row r="218" s="187" customFormat="1" x14ac:dyDescent="0.25"/>
    <row r="219" s="187" customFormat="1" x14ac:dyDescent="0.25"/>
    <row r="220" s="187" customFormat="1" x14ac:dyDescent="0.25"/>
    <row r="221" s="187" customFormat="1" x14ac:dyDescent="0.25"/>
    <row r="222" s="187" customFormat="1" x14ac:dyDescent="0.25"/>
    <row r="223" s="187" customFormat="1" x14ac:dyDescent="0.25"/>
    <row r="224" s="187" customFormat="1" x14ac:dyDescent="0.25"/>
    <row r="225" s="187" customFormat="1" x14ac:dyDescent="0.25"/>
    <row r="226" s="187" customFormat="1" x14ac:dyDescent="0.25"/>
    <row r="227" s="187" customFormat="1" x14ac:dyDescent="0.25"/>
    <row r="228" s="187" customFormat="1" x14ac:dyDescent="0.25"/>
    <row r="229" s="187" customFormat="1" x14ac:dyDescent="0.25"/>
    <row r="230" s="187" customFormat="1" x14ac:dyDescent="0.25"/>
    <row r="231" s="187" customFormat="1" x14ac:dyDescent="0.25"/>
    <row r="232" s="187" customFormat="1" x14ac:dyDescent="0.25"/>
    <row r="233" s="187" customFormat="1" x14ac:dyDescent="0.25"/>
    <row r="234" s="187" customFormat="1" x14ac:dyDescent="0.25"/>
    <row r="235" s="187" customFormat="1" x14ac:dyDescent="0.25"/>
    <row r="236" s="187" customFormat="1" x14ac:dyDescent="0.25"/>
    <row r="237" s="187" customFormat="1" x14ac:dyDescent="0.25"/>
    <row r="238" s="187" customFormat="1" x14ac:dyDescent="0.25"/>
    <row r="239" s="187" customFormat="1" x14ac:dyDescent="0.25"/>
    <row r="240" s="187" customFormat="1" x14ac:dyDescent="0.25"/>
    <row r="241" s="187" customFormat="1" x14ac:dyDescent="0.25"/>
    <row r="242" s="187" customFormat="1" x14ac:dyDescent="0.25"/>
    <row r="243" s="187" customFormat="1" x14ac:dyDescent="0.25"/>
    <row r="244" s="187" customFormat="1" x14ac:dyDescent="0.25"/>
    <row r="245" s="187" customFormat="1" x14ac:dyDescent="0.25"/>
    <row r="246" s="187" customFormat="1" x14ac:dyDescent="0.25"/>
    <row r="247" s="187" customFormat="1" x14ac:dyDescent="0.25"/>
    <row r="248" s="187" customFormat="1" x14ac:dyDescent="0.25"/>
    <row r="249" s="187" customFormat="1" x14ac:dyDescent="0.25"/>
    <row r="250" s="187" customFormat="1" x14ac:dyDescent="0.25"/>
    <row r="251" s="187" customFormat="1" x14ac:dyDescent="0.25"/>
    <row r="252" s="187" customFormat="1" x14ac:dyDescent="0.25"/>
    <row r="253" s="187" customFormat="1" x14ac:dyDescent="0.25"/>
    <row r="254" s="187" customFormat="1" x14ac:dyDescent="0.25"/>
    <row r="255" s="187" customFormat="1" x14ac:dyDescent="0.25"/>
    <row r="256" s="187" customFormat="1" x14ac:dyDescent="0.25"/>
    <row r="257" s="187" customFormat="1" x14ac:dyDescent="0.25"/>
    <row r="258" s="187" customFormat="1" x14ac:dyDescent="0.25"/>
    <row r="259" s="187" customFormat="1" x14ac:dyDescent="0.25"/>
    <row r="260" s="187" customFormat="1" x14ac:dyDescent="0.25"/>
    <row r="261" s="187" customFormat="1" x14ac:dyDescent="0.25"/>
    <row r="262" s="187" customFormat="1" x14ac:dyDescent="0.25"/>
    <row r="263" s="187" customFormat="1" x14ac:dyDescent="0.25"/>
    <row r="264" s="187" customFormat="1" x14ac:dyDescent="0.25"/>
    <row r="265" s="187" customFormat="1" x14ac:dyDescent="0.25"/>
    <row r="266" s="187" customFormat="1" x14ac:dyDescent="0.25"/>
    <row r="267" s="187" customFormat="1" x14ac:dyDescent="0.25"/>
    <row r="268" s="187" customFormat="1" x14ac:dyDescent="0.25"/>
    <row r="269" s="187" customFormat="1" x14ac:dyDescent="0.25"/>
    <row r="270" s="187" customFormat="1" x14ac:dyDescent="0.25"/>
    <row r="271" s="187" customFormat="1" x14ac:dyDescent="0.25"/>
    <row r="272" s="187" customFormat="1" x14ac:dyDescent="0.25"/>
    <row r="273" s="187" customFormat="1" x14ac:dyDescent="0.25"/>
    <row r="274" s="187" customFormat="1" x14ac:dyDescent="0.25"/>
    <row r="275" s="187" customFormat="1" x14ac:dyDescent="0.25"/>
    <row r="276" s="187" customFormat="1" x14ac:dyDescent="0.25"/>
    <row r="277" s="187" customFormat="1" x14ac:dyDescent="0.25"/>
    <row r="278" s="187" customFormat="1" x14ac:dyDescent="0.25"/>
    <row r="279" s="187" customFormat="1" x14ac:dyDescent="0.25"/>
    <row r="280" s="187" customFormat="1" x14ac:dyDescent="0.25"/>
    <row r="281" s="187" customFormat="1" x14ac:dyDescent="0.25"/>
    <row r="282" s="187" customFormat="1" x14ac:dyDescent="0.25"/>
    <row r="283" s="187" customFormat="1" x14ac:dyDescent="0.25"/>
    <row r="284" s="187" customFormat="1" x14ac:dyDescent="0.25"/>
    <row r="285" s="187" customFormat="1" x14ac:dyDescent="0.25"/>
    <row r="286" s="187" customFormat="1" x14ac:dyDescent="0.25"/>
    <row r="287" s="187" customFormat="1" x14ac:dyDescent="0.25"/>
    <row r="288" s="187" customFormat="1" x14ac:dyDescent="0.25"/>
    <row r="289" s="187" customFormat="1" x14ac:dyDescent="0.25"/>
    <row r="290" s="187" customFormat="1" x14ac:dyDescent="0.25"/>
    <row r="291" s="187" customFormat="1" x14ac:dyDescent="0.25"/>
    <row r="292" s="187" customFormat="1" x14ac:dyDescent="0.25"/>
    <row r="293" s="187" customFormat="1" x14ac:dyDescent="0.25"/>
    <row r="294" s="187" customFormat="1" x14ac:dyDescent="0.25"/>
    <row r="295" s="187" customFormat="1" x14ac:dyDescent="0.25"/>
    <row r="296" s="187" customFormat="1" x14ac:dyDescent="0.25"/>
    <row r="297" s="187" customFormat="1" x14ac:dyDescent="0.25"/>
    <row r="298" s="187" customFormat="1" x14ac:dyDescent="0.25"/>
    <row r="299" s="187" customFormat="1" x14ac:dyDescent="0.25"/>
    <row r="300" s="187" customFormat="1" x14ac:dyDescent="0.25"/>
    <row r="301" s="187" customFormat="1" x14ac:dyDescent="0.25"/>
    <row r="302" s="187" customFormat="1" x14ac:dyDescent="0.25"/>
    <row r="303" s="187" customFormat="1" x14ac:dyDescent="0.25"/>
    <row r="304" s="187" customFormat="1" x14ac:dyDescent="0.25"/>
    <row r="305" spans="16:16" s="187" customFormat="1" x14ac:dyDescent="0.25"/>
    <row r="306" spans="16:16" s="187" customFormat="1" x14ac:dyDescent="0.25"/>
    <row r="307" spans="16:16" s="187" customFormat="1" x14ac:dyDescent="0.25"/>
    <row r="308" spans="16:16" s="187" customFormat="1" x14ac:dyDescent="0.25"/>
    <row r="309" spans="16:16" s="187" customFormat="1" x14ac:dyDescent="0.25"/>
    <row r="310" spans="16:16" s="187" customFormat="1" x14ac:dyDescent="0.25"/>
    <row r="311" spans="16:16" s="187" customFormat="1" x14ac:dyDescent="0.25"/>
    <row r="312" spans="16:16" s="187" customFormat="1" x14ac:dyDescent="0.25"/>
    <row r="313" spans="16:16" s="187" customFormat="1" x14ac:dyDescent="0.25"/>
    <row r="314" spans="16:16" s="187" customFormat="1" x14ac:dyDescent="0.25"/>
    <row r="315" spans="16:16" s="187" customFormat="1" x14ac:dyDescent="0.25"/>
    <row r="316" spans="16:16" s="187" customFormat="1" x14ac:dyDescent="0.25"/>
    <row r="317" spans="16:16" s="134" customFormat="1" x14ac:dyDescent="0.25">
      <c r="P317" s="187"/>
    </row>
    <row r="318" spans="16:16" s="134" customFormat="1" x14ac:dyDescent="0.25">
      <c r="P318" s="187"/>
    </row>
    <row r="319" spans="16:16" s="134" customFormat="1" x14ac:dyDescent="0.25">
      <c r="P319" s="187"/>
    </row>
    <row r="320" spans="16:16" s="134" customFormat="1" x14ac:dyDescent="0.25">
      <c r="P320" s="187"/>
    </row>
    <row r="321" spans="16:16" s="134" customFormat="1" x14ac:dyDescent="0.25">
      <c r="P321" s="187"/>
    </row>
    <row r="322" spans="16:16" s="134" customFormat="1" x14ac:dyDescent="0.25">
      <c r="P322" s="187"/>
    </row>
    <row r="323" spans="16:16" s="134" customFormat="1" x14ac:dyDescent="0.25">
      <c r="P323" s="187"/>
    </row>
    <row r="324" spans="16:16" s="134" customFormat="1" x14ac:dyDescent="0.25">
      <c r="P324" s="187"/>
    </row>
    <row r="325" spans="16:16" s="134" customFormat="1" x14ac:dyDescent="0.25">
      <c r="P325" s="187"/>
    </row>
    <row r="326" spans="16:16" s="134" customFormat="1" x14ac:dyDescent="0.25">
      <c r="P326" s="187"/>
    </row>
  </sheetData>
  <mergeCells count="4">
    <mergeCell ref="A2:O2"/>
    <mergeCell ref="A1:O1"/>
    <mergeCell ref="Q1:AE1"/>
    <mergeCell ref="Q2:AE2"/>
  </mergeCells>
  <conditionalFormatting sqref="B20:G20 J20:O20 B39:G39 J39:O39 B58:G58 J58:O58">
    <cfRule type="cellIs" dxfId="1" priority="2" operator="lessThan">
      <formula>0</formula>
    </cfRule>
  </conditionalFormatting>
  <conditionalFormatting sqref="R20:W20 Z20:AE20 R39:W39 Z39:AE39 R58:W58 Z58:AE5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0C99-7DBA-4D30-97A2-7E2850C37D24}">
  <sheetPr>
    <tabColor theme="1"/>
  </sheetPr>
  <dimension ref="A1:Q29"/>
  <sheetViews>
    <sheetView showGridLines="0" workbookViewId="0">
      <selection activeCell="N41" sqref="N41"/>
    </sheetView>
  </sheetViews>
  <sheetFormatPr defaultRowHeight="15" x14ac:dyDescent="0.25"/>
  <cols>
    <col min="1" max="1" width="18.7109375" bestFit="1" customWidth="1"/>
    <col min="2" max="2" width="6" customWidth="1"/>
    <col min="3" max="3" width="24.140625" bestFit="1" customWidth="1"/>
    <col min="4" max="4" width="24.140625" customWidth="1"/>
    <col min="5" max="5" width="13.28515625" bestFit="1" customWidth="1"/>
    <col min="6" max="6" width="11.7109375" bestFit="1" customWidth="1"/>
    <col min="7" max="7" width="6" customWidth="1"/>
    <col min="8" max="8" width="21.85546875" bestFit="1" customWidth="1"/>
    <col min="9" max="9" width="17.7109375" bestFit="1" customWidth="1"/>
    <col min="10" max="10" width="16.5703125" bestFit="1" customWidth="1"/>
    <col min="11" max="11" width="6" customWidth="1"/>
    <col min="12" max="13" width="24.140625" bestFit="1" customWidth="1"/>
    <col min="14" max="14" width="13.7109375" bestFit="1" customWidth="1"/>
    <col min="15" max="15" width="8.7109375" bestFit="1" customWidth="1"/>
    <col min="16" max="16" width="12.85546875" bestFit="1" customWidth="1"/>
    <col min="17" max="17" width="10.140625" bestFit="1" customWidth="1"/>
  </cols>
  <sheetData>
    <row r="1" spans="1:17" s="127" customFormat="1" ht="63" x14ac:dyDescent="0.25">
      <c r="A1" s="129" t="s">
        <v>101</v>
      </c>
      <c r="C1" s="130" t="s">
        <v>103</v>
      </c>
      <c r="D1" s="130" t="s">
        <v>106</v>
      </c>
      <c r="E1" s="130" t="s">
        <v>104</v>
      </c>
      <c r="F1" s="130" t="s">
        <v>105</v>
      </c>
      <c r="G1" s="128"/>
      <c r="H1" s="131" t="s">
        <v>102</v>
      </c>
      <c r="I1" s="131" t="s">
        <v>107</v>
      </c>
      <c r="J1" s="131" t="s">
        <v>108</v>
      </c>
      <c r="L1" s="215" t="s">
        <v>109</v>
      </c>
      <c r="M1" s="215"/>
      <c r="N1" s="215"/>
      <c r="O1" s="215"/>
      <c r="P1" s="215"/>
      <c r="Q1" s="215"/>
    </row>
    <row r="2" spans="1:17" ht="15" customHeight="1" x14ac:dyDescent="0.25">
      <c r="A2" t="s">
        <v>36</v>
      </c>
      <c r="C2" t="s">
        <v>50</v>
      </c>
      <c r="D2" t="s">
        <v>136</v>
      </c>
      <c r="E2" t="s">
        <v>78</v>
      </c>
      <c r="F2" t="s">
        <v>87</v>
      </c>
      <c r="H2" t="s">
        <v>97</v>
      </c>
      <c r="I2" t="s">
        <v>10</v>
      </c>
      <c r="J2" t="s">
        <v>136</v>
      </c>
      <c r="L2" s="132" t="s">
        <v>55</v>
      </c>
      <c r="M2" s="132" t="s">
        <v>56</v>
      </c>
      <c r="N2" s="132" t="s">
        <v>45</v>
      </c>
      <c r="O2" s="132" t="s">
        <v>85</v>
      </c>
      <c r="P2" s="132" t="s">
        <v>68</v>
      </c>
      <c r="Q2" s="132" t="s">
        <v>86</v>
      </c>
    </row>
    <row r="3" spans="1:17" x14ac:dyDescent="0.25">
      <c r="A3" t="s">
        <v>35</v>
      </c>
      <c r="C3" t="s">
        <v>51</v>
      </c>
      <c r="D3" t="s">
        <v>135</v>
      </c>
      <c r="E3" t="s">
        <v>77</v>
      </c>
      <c r="F3" t="s">
        <v>88</v>
      </c>
      <c r="H3" t="s">
        <v>39</v>
      </c>
      <c r="I3" t="s">
        <v>136</v>
      </c>
      <c r="J3" t="s">
        <v>135</v>
      </c>
      <c r="L3" t="s">
        <v>135</v>
      </c>
      <c r="M3" t="s">
        <v>47</v>
      </c>
      <c r="N3" s="11" t="s">
        <v>110</v>
      </c>
      <c r="O3" s="11" t="s">
        <v>110</v>
      </c>
      <c r="P3" t="s">
        <v>77</v>
      </c>
      <c r="Q3" t="s">
        <v>88</v>
      </c>
    </row>
    <row r="4" spans="1:17" x14ac:dyDescent="0.25">
      <c r="A4" t="s">
        <v>34</v>
      </c>
      <c r="C4" t="s">
        <v>53</v>
      </c>
      <c r="D4" t="s">
        <v>134</v>
      </c>
      <c r="E4" t="s">
        <v>67</v>
      </c>
      <c r="F4" t="s">
        <v>89</v>
      </c>
      <c r="H4" t="s">
        <v>6</v>
      </c>
      <c r="I4" t="s">
        <v>135</v>
      </c>
      <c r="J4" t="s">
        <v>134</v>
      </c>
      <c r="L4" t="s">
        <v>135</v>
      </c>
      <c r="M4" t="s">
        <v>47</v>
      </c>
      <c r="N4" s="11" t="s">
        <v>110</v>
      </c>
      <c r="O4" s="11" t="s">
        <v>110</v>
      </c>
      <c r="P4" t="s">
        <v>77</v>
      </c>
      <c r="Q4" t="s">
        <v>89</v>
      </c>
    </row>
    <row r="5" spans="1:17" x14ac:dyDescent="0.25">
      <c r="A5" t="s">
        <v>33</v>
      </c>
      <c r="C5" t="s">
        <v>52</v>
      </c>
      <c r="D5" t="s">
        <v>50</v>
      </c>
      <c r="F5" t="s">
        <v>90</v>
      </c>
      <c r="H5" t="s">
        <v>8</v>
      </c>
      <c r="I5" t="s">
        <v>134</v>
      </c>
      <c r="L5" t="s">
        <v>135</v>
      </c>
      <c r="M5" t="s">
        <v>47</v>
      </c>
      <c r="N5" s="11"/>
      <c r="O5" s="11" t="s">
        <v>110</v>
      </c>
      <c r="P5" t="s">
        <v>78</v>
      </c>
      <c r="Q5" t="s">
        <v>88</v>
      </c>
    </row>
    <row r="6" spans="1:17" x14ac:dyDescent="0.25">
      <c r="A6" t="s">
        <v>32</v>
      </c>
      <c r="C6" t="s">
        <v>48</v>
      </c>
      <c r="D6" t="s">
        <v>51</v>
      </c>
      <c r="H6" t="s">
        <v>9</v>
      </c>
      <c r="L6" t="s">
        <v>135</v>
      </c>
      <c r="M6" t="s">
        <v>47</v>
      </c>
      <c r="N6" s="11"/>
      <c r="O6" s="11" t="s">
        <v>110</v>
      </c>
      <c r="P6" t="s">
        <v>67</v>
      </c>
    </row>
    <row r="7" spans="1:17" x14ac:dyDescent="0.25">
      <c r="A7" t="s">
        <v>31</v>
      </c>
      <c r="C7" t="s">
        <v>49</v>
      </c>
      <c r="H7" t="s">
        <v>7</v>
      </c>
      <c r="L7" t="s">
        <v>134</v>
      </c>
      <c r="M7" t="s">
        <v>47</v>
      </c>
      <c r="N7" s="11"/>
      <c r="O7" s="11" t="s">
        <v>110</v>
      </c>
      <c r="P7" t="s">
        <v>78</v>
      </c>
      <c r="Q7" t="s">
        <v>88</v>
      </c>
    </row>
    <row r="8" spans="1:17" x14ac:dyDescent="0.25">
      <c r="A8" t="s">
        <v>30</v>
      </c>
      <c r="C8" t="s">
        <v>54</v>
      </c>
      <c r="H8" t="s">
        <v>82</v>
      </c>
      <c r="L8" t="s">
        <v>134</v>
      </c>
      <c r="M8" t="s">
        <v>47</v>
      </c>
      <c r="N8" s="11" t="s">
        <v>110</v>
      </c>
      <c r="O8" s="11" t="s">
        <v>110</v>
      </c>
      <c r="P8" t="s">
        <v>77</v>
      </c>
      <c r="Q8" t="s">
        <v>88</v>
      </c>
    </row>
    <row r="9" spans="1:17" x14ac:dyDescent="0.25">
      <c r="A9" t="s">
        <v>41</v>
      </c>
      <c r="C9" t="s">
        <v>47</v>
      </c>
      <c r="H9" t="s">
        <v>29</v>
      </c>
      <c r="L9" t="s">
        <v>134</v>
      </c>
      <c r="M9" t="s">
        <v>47</v>
      </c>
      <c r="N9" s="11" t="s">
        <v>110</v>
      </c>
      <c r="O9" s="11" t="s">
        <v>110</v>
      </c>
      <c r="P9" t="s">
        <v>77</v>
      </c>
      <c r="Q9" t="s">
        <v>89</v>
      </c>
    </row>
    <row r="10" spans="1:17" x14ac:dyDescent="0.25">
      <c r="H10" t="s">
        <v>28</v>
      </c>
      <c r="L10" t="s">
        <v>134</v>
      </c>
      <c r="M10" t="s">
        <v>47</v>
      </c>
      <c r="N10" s="11"/>
      <c r="O10" s="11" t="s">
        <v>110</v>
      </c>
      <c r="P10" t="s">
        <v>67</v>
      </c>
    </row>
    <row r="11" spans="1:17" x14ac:dyDescent="0.25">
      <c r="H11" t="s">
        <v>4</v>
      </c>
      <c r="L11" t="s">
        <v>50</v>
      </c>
      <c r="M11" t="s">
        <v>50</v>
      </c>
      <c r="N11" s="11" t="s">
        <v>110</v>
      </c>
      <c r="O11" s="11"/>
    </row>
    <row r="12" spans="1:17" x14ac:dyDescent="0.25">
      <c r="H12" t="s">
        <v>27</v>
      </c>
      <c r="L12" t="s">
        <v>134</v>
      </c>
      <c r="M12" t="s">
        <v>49</v>
      </c>
      <c r="N12" s="11" t="s">
        <v>110</v>
      </c>
      <c r="O12" s="11" t="s">
        <v>110</v>
      </c>
      <c r="P12" t="s">
        <v>77</v>
      </c>
      <c r="Q12" t="s">
        <v>87</v>
      </c>
    </row>
    <row r="13" spans="1:17" x14ac:dyDescent="0.25">
      <c r="H13" t="s">
        <v>12</v>
      </c>
      <c r="L13" t="s">
        <v>135</v>
      </c>
      <c r="M13" t="s">
        <v>49</v>
      </c>
      <c r="N13" s="11" t="s">
        <v>110</v>
      </c>
      <c r="O13" s="11" t="s">
        <v>110</v>
      </c>
      <c r="P13" t="s">
        <v>77</v>
      </c>
      <c r="Q13" t="s">
        <v>87</v>
      </c>
    </row>
    <row r="14" spans="1:17" x14ac:dyDescent="0.25">
      <c r="H14" t="s">
        <v>131</v>
      </c>
    </row>
    <row r="18" spans="3:10" ht="18.75" x14ac:dyDescent="0.3">
      <c r="C18" s="216" t="s">
        <v>111</v>
      </c>
      <c r="D18" s="216"/>
      <c r="E18" s="216"/>
      <c r="F18" s="216"/>
      <c r="G18" s="216"/>
      <c r="H18" s="216"/>
      <c r="I18" s="216"/>
      <c r="J18" s="216"/>
    </row>
    <row r="19" spans="3:10" ht="20.25" customHeight="1" x14ac:dyDescent="0.25">
      <c r="C19" s="133" t="s">
        <v>55</v>
      </c>
      <c r="D19" s="133" t="s">
        <v>58</v>
      </c>
      <c r="E19" s="133" t="s">
        <v>63</v>
      </c>
      <c r="F19" s="133" t="s">
        <v>59</v>
      </c>
      <c r="G19" s="133" t="s">
        <v>60</v>
      </c>
      <c r="H19" s="133" t="s">
        <v>61</v>
      </c>
      <c r="I19" s="133" t="s">
        <v>62</v>
      </c>
      <c r="J19" s="133" t="s">
        <v>83</v>
      </c>
    </row>
    <row r="20" spans="3:10" x14ac:dyDescent="0.25">
      <c r="C20" t="s">
        <v>134</v>
      </c>
      <c r="E20" t="s">
        <v>36</v>
      </c>
    </row>
    <row r="21" spans="3:10" x14ac:dyDescent="0.25">
      <c r="C21" t="s">
        <v>134</v>
      </c>
      <c r="E21" t="s">
        <v>35</v>
      </c>
    </row>
    <row r="22" spans="3:10" x14ac:dyDescent="0.25">
      <c r="C22" t="s">
        <v>134</v>
      </c>
      <c r="E22" t="s">
        <v>34</v>
      </c>
    </row>
    <row r="23" spans="3:10" x14ac:dyDescent="0.25">
      <c r="C23" t="s">
        <v>134</v>
      </c>
      <c r="E23" t="s">
        <v>33</v>
      </c>
    </row>
    <row r="24" spans="3:10" x14ac:dyDescent="0.25">
      <c r="C24" t="s">
        <v>135</v>
      </c>
      <c r="E24" t="s">
        <v>36</v>
      </c>
    </row>
    <row r="25" spans="3:10" x14ac:dyDescent="0.25">
      <c r="C25" t="s">
        <v>135</v>
      </c>
      <c r="E25" t="s">
        <v>35</v>
      </c>
    </row>
    <row r="26" spans="3:10" x14ac:dyDescent="0.25">
      <c r="C26" t="s">
        <v>135</v>
      </c>
      <c r="E26" t="s">
        <v>34</v>
      </c>
    </row>
    <row r="27" spans="3:10" x14ac:dyDescent="0.25">
      <c r="C27" t="s">
        <v>135</v>
      </c>
      <c r="E27" t="s">
        <v>33</v>
      </c>
    </row>
    <row r="28" spans="3:10" x14ac:dyDescent="0.25">
      <c r="C28" t="s">
        <v>134</v>
      </c>
      <c r="E28" t="s">
        <v>32</v>
      </c>
    </row>
    <row r="29" spans="3:10" x14ac:dyDescent="0.25">
      <c r="C29" t="s">
        <v>135</v>
      </c>
      <c r="E29" t="s">
        <v>32</v>
      </c>
    </row>
  </sheetData>
  <mergeCells count="2">
    <mergeCell ref="L1:Q1"/>
    <mergeCell ref="C18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BB580-D2E6-40B1-9F77-BE968A748BAB}">
  <sheetPr>
    <tabColor theme="7"/>
    <pageSetUpPr fitToPage="1"/>
  </sheetPr>
  <dimension ref="A1:AH349"/>
  <sheetViews>
    <sheetView topLeftCell="A13" zoomScaleNormal="100" workbookViewId="0">
      <selection activeCell="N41" sqref="N41"/>
    </sheetView>
  </sheetViews>
  <sheetFormatPr defaultRowHeight="15" x14ac:dyDescent="0.25"/>
  <cols>
    <col min="1" max="1" width="37.42578125" style="134" customWidth="1"/>
    <col min="2" max="2" width="31.85546875" customWidth="1"/>
    <col min="3" max="3" width="9.85546875" customWidth="1"/>
    <col min="4" max="7" width="10" customWidth="1"/>
    <col min="8" max="8" width="13.140625" bestFit="1" customWidth="1"/>
    <col min="9" max="9" width="2.85546875" style="134" customWidth="1"/>
    <col min="10" max="10" width="31.85546875" style="134" customWidth="1"/>
    <col min="11" max="11" width="9.85546875" style="134" customWidth="1"/>
    <col min="12" max="15" width="10" style="134" customWidth="1"/>
    <col min="16" max="16" width="13.28515625" style="134" customWidth="1"/>
    <col min="17" max="34" width="9.140625" style="134"/>
  </cols>
  <sheetData>
    <row r="1" spans="2:17" s="134" customFormat="1" ht="46.5" x14ac:dyDescent="0.25">
      <c r="B1" s="206" t="s">
        <v>130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2:17" x14ac:dyDescent="0.25">
      <c r="B2" s="134"/>
      <c r="C2" s="134"/>
      <c r="D2" s="134"/>
      <c r="E2" s="134"/>
      <c r="F2" s="134"/>
      <c r="G2" s="134"/>
      <c r="H2" s="134"/>
    </row>
    <row r="3" spans="2:17" x14ac:dyDescent="0.25">
      <c r="B3" s="134"/>
      <c r="C3" s="134"/>
      <c r="D3" s="134"/>
      <c r="E3" s="134"/>
      <c r="F3" s="134"/>
      <c r="G3" s="134"/>
      <c r="H3" s="134"/>
    </row>
    <row r="4" spans="2:17" x14ac:dyDescent="0.25">
      <c r="B4" s="134"/>
      <c r="C4" s="134"/>
      <c r="D4" s="134"/>
      <c r="E4" s="134"/>
      <c r="F4" s="134"/>
      <c r="G4" s="134"/>
      <c r="H4" s="134"/>
    </row>
    <row r="5" spans="2:17" x14ac:dyDescent="0.25">
      <c r="B5" s="134"/>
      <c r="C5" s="134"/>
      <c r="D5" s="134"/>
      <c r="E5" s="134"/>
      <c r="F5" s="134"/>
      <c r="G5" s="134"/>
      <c r="H5" s="134"/>
    </row>
    <row r="6" spans="2:17" x14ac:dyDescent="0.25">
      <c r="B6" s="134"/>
      <c r="C6" s="134"/>
      <c r="D6" s="134"/>
      <c r="E6" s="134"/>
      <c r="F6" s="134"/>
      <c r="G6" s="134"/>
      <c r="H6" s="134"/>
    </row>
    <row r="7" spans="2:17" x14ac:dyDescent="0.25">
      <c r="B7" s="134"/>
      <c r="C7" s="134"/>
      <c r="D7" s="134"/>
      <c r="E7" s="134"/>
      <c r="F7" s="134"/>
      <c r="G7" s="134"/>
      <c r="H7" s="134"/>
    </row>
    <row r="8" spans="2:17" x14ac:dyDescent="0.25">
      <c r="B8" s="134"/>
      <c r="C8" s="134"/>
      <c r="D8" s="134"/>
      <c r="E8" s="134"/>
      <c r="F8" s="134"/>
      <c r="G8" s="134"/>
      <c r="H8" s="134"/>
    </row>
    <row r="9" spans="2:17" x14ac:dyDescent="0.25">
      <c r="B9" s="134"/>
      <c r="C9" s="134"/>
      <c r="D9" s="134"/>
      <c r="E9" s="134"/>
      <c r="F9" s="134"/>
      <c r="G9" s="134"/>
      <c r="H9" s="134"/>
    </row>
    <row r="10" spans="2:17" x14ac:dyDescent="0.25">
      <c r="B10" s="134"/>
      <c r="C10" s="134"/>
      <c r="D10" s="134"/>
      <c r="E10" s="134"/>
      <c r="F10" s="134"/>
      <c r="G10" s="134"/>
      <c r="H10" s="134"/>
    </row>
    <row r="11" spans="2:17" x14ac:dyDescent="0.25">
      <c r="B11" s="134"/>
      <c r="C11" s="134"/>
      <c r="D11" s="134"/>
      <c r="E11" s="134"/>
      <c r="F11" s="134"/>
      <c r="G11" s="134"/>
      <c r="H11" s="134"/>
    </row>
    <row r="12" spans="2:17" x14ac:dyDescent="0.25">
      <c r="B12" s="134"/>
      <c r="C12" s="134"/>
      <c r="D12" s="134"/>
      <c r="E12" s="134"/>
      <c r="F12" s="134"/>
      <c r="G12" s="134"/>
      <c r="H12" s="134"/>
    </row>
    <row r="13" spans="2:17" x14ac:dyDescent="0.25">
      <c r="B13" s="134"/>
      <c r="C13" s="134"/>
      <c r="D13" s="134"/>
      <c r="E13" s="134"/>
      <c r="F13" s="134"/>
      <c r="G13" s="134"/>
      <c r="H13" s="134"/>
    </row>
    <row r="14" spans="2:17" x14ac:dyDescent="0.25">
      <c r="B14" s="134"/>
      <c r="C14" s="134"/>
      <c r="D14" s="134"/>
      <c r="E14" s="134"/>
      <c r="F14" s="134"/>
      <c r="G14" s="134"/>
      <c r="H14" s="134"/>
    </row>
    <row r="15" spans="2:17" x14ac:dyDescent="0.25">
      <c r="B15" s="134"/>
      <c r="C15" s="134"/>
      <c r="D15" s="134"/>
      <c r="E15" s="134"/>
      <c r="F15" s="134"/>
      <c r="G15" s="134"/>
      <c r="H15" s="134"/>
    </row>
    <row r="16" spans="2:17" x14ac:dyDescent="0.25">
      <c r="B16" s="134"/>
      <c r="C16" s="134"/>
      <c r="D16" s="134"/>
      <c r="E16" s="134"/>
      <c r="F16" s="134"/>
      <c r="G16" s="134"/>
      <c r="H16" s="134"/>
    </row>
    <row r="17" spans="1:34" x14ac:dyDescent="0.25">
      <c r="B17" s="134"/>
      <c r="C17" s="134"/>
      <c r="D17" s="134"/>
      <c r="E17" s="134"/>
      <c r="F17" s="134"/>
      <c r="G17" s="134"/>
      <c r="H17" s="134"/>
    </row>
    <row r="18" spans="1:34" x14ac:dyDescent="0.25">
      <c r="B18" s="134"/>
      <c r="C18" s="134"/>
      <c r="D18" s="134"/>
      <c r="E18" s="134"/>
      <c r="F18" s="134"/>
      <c r="G18" s="134"/>
      <c r="H18" s="134"/>
    </row>
    <row r="19" spans="1:34" x14ac:dyDescent="0.25">
      <c r="B19" s="134"/>
      <c r="C19" s="134"/>
      <c r="D19" s="134"/>
      <c r="E19" s="134"/>
      <c r="F19" s="134"/>
      <c r="G19" s="134"/>
      <c r="H19" s="134"/>
    </row>
    <row r="20" spans="1:34" x14ac:dyDescent="0.25">
      <c r="B20" s="134"/>
      <c r="C20" s="134"/>
      <c r="D20" s="134"/>
      <c r="E20" s="134"/>
      <c r="F20" s="134"/>
      <c r="G20" s="134"/>
      <c r="H20" s="134"/>
    </row>
    <row r="21" spans="1:34" x14ac:dyDescent="0.25">
      <c r="B21" s="134"/>
      <c r="C21" s="134"/>
      <c r="D21" s="134"/>
      <c r="E21" s="134"/>
      <c r="F21" s="134"/>
      <c r="G21" s="134"/>
      <c r="H21" s="134"/>
    </row>
    <row r="22" spans="1:34" x14ac:dyDescent="0.25">
      <c r="B22" s="134"/>
      <c r="C22" s="134"/>
      <c r="D22" s="134"/>
      <c r="E22" s="134"/>
      <c r="F22" s="134"/>
      <c r="G22" s="134"/>
      <c r="H22" s="134"/>
    </row>
    <row r="23" spans="1:34" x14ac:dyDescent="0.25">
      <c r="B23" s="134"/>
      <c r="C23" s="134"/>
      <c r="D23" s="134"/>
      <c r="E23" s="134"/>
      <c r="F23" s="134"/>
      <c r="G23" s="134"/>
      <c r="H23" s="134"/>
    </row>
    <row r="24" spans="1:34" x14ac:dyDescent="0.25">
      <c r="B24" s="134"/>
      <c r="C24" s="134"/>
      <c r="D24" s="134"/>
      <c r="E24" s="134"/>
      <c r="F24" s="134"/>
      <c r="G24" s="134"/>
      <c r="H24" s="134"/>
    </row>
    <row r="25" spans="1:34" x14ac:dyDescent="0.25">
      <c r="B25" s="134"/>
      <c r="C25" s="134"/>
      <c r="D25" s="134"/>
      <c r="E25" s="134"/>
      <c r="F25" s="134"/>
      <c r="G25" s="134"/>
      <c r="H25" s="134"/>
    </row>
    <row r="26" spans="1:34" x14ac:dyDescent="0.25">
      <c r="B26" s="134"/>
      <c r="C26" s="134"/>
      <c r="D26" s="134"/>
      <c r="E26" s="134"/>
      <c r="F26" s="134"/>
      <c r="G26" s="134"/>
      <c r="H26" s="134"/>
    </row>
    <row r="27" spans="1:34" x14ac:dyDescent="0.25">
      <c r="B27" s="134"/>
      <c r="C27" s="134"/>
      <c r="D27" s="134"/>
      <c r="E27" s="134"/>
      <c r="F27" s="134"/>
      <c r="G27" s="134"/>
      <c r="H27" s="134"/>
    </row>
    <row r="28" spans="1:34" x14ac:dyDescent="0.25">
      <c r="B28" s="134"/>
      <c r="C28" s="134"/>
      <c r="D28" s="134"/>
      <c r="E28" s="134"/>
      <c r="F28" s="134"/>
      <c r="G28" s="134"/>
      <c r="H28" s="134"/>
    </row>
    <row r="29" spans="1:34" x14ac:dyDescent="0.25">
      <c r="B29" s="134"/>
      <c r="C29" s="134"/>
      <c r="D29" s="134"/>
      <c r="E29" s="134"/>
      <c r="F29" s="134"/>
      <c r="G29" s="134"/>
      <c r="H29" s="134"/>
    </row>
    <row r="30" spans="1:34" ht="133.5" customHeight="1" x14ac:dyDescent="0.25">
      <c r="B30" s="134"/>
      <c r="C30" s="134"/>
      <c r="D30" s="134"/>
      <c r="E30" s="134"/>
      <c r="F30" s="134"/>
      <c r="G30" s="134"/>
      <c r="H30" s="134"/>
    </row>
    <row r="31" spans="1:34" ht="409.5" customHeight="1" x14ac:dyDescent="0.25">
      <c r="B31" s="134"/>
      <c r="C31" s="134"/>
      <c r="D31" s="134"/>
      <c r="E31" s="134"/>
      <c r="F31" s="134"/>
      <c r="G31" s="134"/>
      <c r="H31" s="134"/>
    </row>
    <row r="32" spans="1:34" s="21" customFormat="1" ht="18.75" x14ac:dyDescent="0.3">
      <c r="A32" s="167"/>
      <c r="B32" s="166" t="s">
        <v>124</v>
      </c>
      <c r="C32" s="165" t="s">
        <v>119</v>
      </c>
      <c r="D32" s="165" t="s">
        <v>118</v>
      </c>
      <c r="E32" s="165" t="s">
        <v>117</v>
      </c>
      <c r="F32" s="165" t="s">
        <v>116</v>
      </c>
      <c r="G32" s="165" t="s">
        <v>115</v>
      </c>
      <c r="H32" s="21" t="s">
        <v>18</v>
      </c>
      <c r="I32" s="167"/>
      <c r="J32" s="166" t="s">
        <v>123</v>
      </c>
      <c r="K32" s="165" t="s">
        <v>119</v>
      </c>
      <c r="L32" s="165" t="s">
        <v>118</v>
      </c>
      <c r="M32" s="165" t="s">
        <v>117</v>
      </c>
      <c r="N32" s="165" t="s">
        <v>116</v>
      </c>
      <c r="O32" s="165" t="s">
        <v>115</v>
      </c>
      <c r="P32" s="21" t="s">
        <v>18</v>
      </c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</row>
    <row r="33" spans="2:16" x14ac:dyDescent="0.25">
      <c r="B33" s="64" t="s">
        <v>59</v>
      </c>
      <c r="C33" s="151">
        <f>'AAS Series 2 Data'!B4+'AAS Series 1 Data'!B4</f>
        <v>134148</v>
      </c>
      <c r="D33" s="151">
        <f>'AAS Series 2 Data'!C4+'AAS Series 1 Data'!C4</f>
        <v>168376</v>
      </c>
      <c r="E33" s="151">
        <f>'AAS Series 2 Data'!D4+'AAS Series 1 Data'!D4</f>
        <v>268253</v>
      </c>
      <c r="F33" s="151">
        <f>'AAS Series 2 Data'!E4+'AAS Series 1 Data'!E4</f>
        <v>81837</v>
      </c>
      <c r="G33" s="151">
        <f>'AAS Series 2 Data'!F4+'AAS Series 1 Data'!F4</f>
        <v>0</v>
      </c>
      <c r="H33" s="153">
        <f>SUM(C33:G33)</f>
        <v>652614</v>
      </c>
      <c r="J33" s="64" t="s">
        <v>59</v>
      </c>
      <c r="K33" s="151">
        <f>'AAS Series 2 Data'!J4+'AAS Series 1 Data'!J4</f>
        <v>38142</v>
      </c>
      <c r="L33" s="151">
        <f>'AAS Series 2 Data'!K4+'AAS Series 1 Data'!K4</f>
        <v>35289</v>
      </c>
      <c r="M33" s="151">
        <f>'AAS Series 2 Data'!L4+'AAS Series 1 Data'!L4</f>
        <v>64556</v>
      </c>
      <c r="N33" s="151">
        <f>'AAS Series 2 Data'!M4+'AAS Series 1 Data'!M4</f>
        <v>18515</v>
      </c>
      <c r="O33" s="151">
        <f>'AAS Series 2 Data'!N4+'AAS Series 1 Data'!N4</f>
        <v>0</v>
      </c>
      <c r="P33" s="153">
        <f>SUM(K33:O33)</f>
        <v>156502</v>
      </c>
    </row>
    <row r="34" spans="2:16" x14ac:dyDescent="0.25">
      <c r="B34" s="64" t="s">
        <v>60</v>
      </c>
      <c r="C34" s="151">
        <f>'AAS Series 2 Data'!B5+'AAS Series 1 Data'!B5</f>
        <v>363</v>
      </c>
      <c r="D34" s="151">
        <f>'AAS Series 2 Data'!C5+'AAS Series 1 Data'!C5</f>
        <v>310</v>
      </c>
      <c r="E34" s="151">
        <f>'AAS Series 2 Data'!D5+'AAS Series 1 Data'!D5</f>
        <v>511</v>
      </c>
      <c r="F34" s="151">
        <f>'AAS Series 2 Data'!E5+'AAS Series 1 Data'!E5</f>
        <v>210</v>
      </c>
      <c r="G34" s="151">
        <f>'AAS Series 2 Data'!F5+'AAS Series 1 Data'!F5</f>
        <v>0</v>
      </c>
      <c r="H34" s="153">
        <f>SUM(C34:G34)</f>
        <v>1394</v>
      </c>
      <c r="J34" s="64" t="s">
        <v>60</v>
      </c>
      <c r="K34" s="151">
        <f>'AAS Series 2 Data'!J5+'AAS Series 1 Data'!J5</f>
        <v>84</v>
      </c>
      <c r="L34" s="151">
        <f>'AAS Series 2 Data'!K5+'AAS Series 1 Data'!K5</f>
        <v>62</v>
      </c>
      <c r="M34" s="151">
        <f>'AAS Series 2 Data'!L5+'AAS Series 1 Data'!L5</f>
        <v>89</v>
      </c>
      <c r="N34" s="151">
        <f>'AAS Series 2 Data'!M5+'AAS Series 1 Data'!M5</f>
        <v>22</v>
      </c>
      <c r="O34" s="151">
        <f>'AAS Series 2 Data'!N5+'AAS Series 1 Data'!N5</f>
        <v>0</v>
      </c>
      <c r="P34" s="153">
        <f>SUM(K34:O34)</f>
        <v>257</v>
      </c>
    </row>
    <row r="35" spans="2:16" x14ac:dyDescent="0.25">
      <c r="B35" s="64" t="s">
        <v>66</v>
      </c>
      <c r="C35" s="151">
        <f>'AAS Series 2 Data'!B6+'AAS Series 1 Data'!B6</f>
        <v>116.14</v>
      </c>
      <c r="D35" s="151">
        <f>'AAS Series 2 Data'!C6+'AAS Series 1 Data'!C6</f>
        <v>108.28999999999999</v>
      </c>
      <c r="E35" s="151">
        <f>'AAS Series 2 Data'!D6+'AAS Series 1 Data'!D6</f>
        <v>196.53</v>
      </c>
      <c r="F35" s="151">
        <f>'AAS Series 2 Data'!E6+'AAS Series 1 Data'!E6</f>
        <v>77.91</v>
      </c>
      <c r="G35" s="151">
        <f>'AAS Series 2 Data'!F6+'AAS Series 1 Data'!F6</f>
        <v>0</v>
      </c>
      <c r="H35" s="1">
        <f>SUM(C35:G35)</f>
        <v>498.87</v>
      </c>
      <c r="J35" s="64" t="s">
        <v>66</v>
      </c>
      <c r="K35" s="151">
        <f>'AAS Series 2 Data'!J6+'AAS Series 1 Data'!J6</f>
        <v>23.32</v>
      </c>
      <c r="L35" s="151">
        <f>'AAS Series 2 Data'!K6+'AAS Series 1 Data'!K6</f>
        <v>16.8</v>
      </c>
      <c r="M35" s="151">
        <f>'AAS Series 2 Data'!L6+'AAS Series 1 Data'!L6</f>
        <v>25.1</v>
      </c>
      <c r="N35" s="151">
        <f>'AAS Series 2 Data'!M6+'AAS Series 1 Data'!M6</f>
        <v>7.0299999999999994</v>
      </c>
      <c r="O35" s="151">
        <f>'AAS Series 2 Data'!N6+'AAS Series 1 Data'!N6</f>
        <v>0</v>
      </c>
      <c r="P35" s="1">
        <f>SUM(K35:O35)</f>
        <v>72.25</v>
      </c>
    </row>
    <row r="36" spans="2:16" x14ac:dyDescent="0.25">
      <c r="B36" s="64" t="s">
        <v>114</v>
      </c>
      <c r="C36" s="146">
        <f t="shared" ref="C36:H36" si="0">IF(C33=0,"",C33/C34)</f>
        <v>369.55371900826447</v>
      </c>
      <c r="D36" s="146">
        <f t="shared" si="0"/>
        <v>543.14838709677417</v>
      </c>
      <c r="E36" s="146">
        <f t="shared" si="0"/>
        <v>524.95694716242656</v>
      </c>
      <c r="F36" s="146">
        <f t="shared" si="0"/>
        <v>389.7</v>
      </c>
      <c r="G36" s="146" t="str">
        <f t="shared" si="0"/>
        <v/>
      </c>
      <c r="H36" s="151">
        <f t="shared" si="0"/>
        <v>468.15925394548066</v>
      </c>
      <c r="J36" s="64" t="s">
        <v>114</v>
      </c>
      <c r="K36" s="146">
        <f t="shared" ref="K36:P36" si="1">IF(K33=0,"",K33/K34)</f>
        <v>454.07142857142856</v>
      </c>
      <c r="L36" s="146">
        <f t="shared" si="1"/>
        <v>569.17741935483866</v>
      </c>
      <c r="M36" s="146">
        <f t="shared" si="1"/>
        <v>725.34831460674161</v>
      </c>
      <c r="N36" s="146">
        <f t="shared" si="1"/>
        <v>841.59090909090912</v>
      </c>
      <c r="O36" s="146" t="str">
        <f t="shared" si="1"/>
        <v/>
      </c>
      <c r="P36" s="151">
        <f t="shared" si="1"/>
        <v>608.95719844357973</v>
      </c>
    </row>
    <row r="37" spans="2:16" x14ac:dyDescent="0.25">
      <c r="B37" s="64" t="s">
        <v>61</v>
      </c>
      <c r="C37" s="160">
        <f t="shared" ref="C37:H37" si="2">IF(C33=0,"",C34/C33)</f>
        <v>2.7059665444136329E-3</v>
      </c>
      <c r="D37" s="160">
        <f t="shared" si="2"/>
        <v>1.841117498930964E-3</v>
      </c>
      <c r="E37" s="160">
        <f t="shared" si="2"/>
        <v>1.9049181183435041E-3</v>
      </c>
      <c r="F37" s="160">
        <f t="shared" si="2"/>
        <v>2.5660764690787785E-3</v>
      </c>
      <c r="G37" s="160" t="str">
        <f t="shared" si="2"/>
        <v/>
      </c>
      <c r="H37" s="160">
        <f t="shared" si="2"/>
        <v>2.1360252768098755E-3</v>
      </c>
      <c r="J37" s="64" t="s">
        <v>61</v>
      </c>
      <c r="K37" s="160">
        <f t="shared" ref="K37:P37" si="3">IF(K33=0,"",K34/K33)</f>
        <v>2.2022966808242883E-3</v>
      </c>
      <c r="L37" s="160">
        <f t="shared" si="3"/>
        <v>1.7569214202726063E-3</v>
      </c>
      <c r="M37" s="160">
        <f t="shared" si="3"/>
        <v>1.3786479955387571E-3</v>
      </c>
      <c r="N37" s="160">
        <f t="shared" si="3"/>
        <v>1.1882257628949501E-3</v>
      </c>
      <c r="O37" s="160" t="str">
        <f t="shared" si="3"/>
        <v/>
      </c>
      <c r="P37" s="160">
        <f t="shared" si="3"/>
        <v>1.6421515379995144E-3</v>
      </c>
    </row>
    <row r="38" spans="2:16" x14ac:dyDescent="0.25">
      <c r="B38" s="64" t="s">
        <v>65</v>
      </c>
      <c r="C38" s="158">
        <f t="shared" ref="C38:H38" si="4">IF(C33=0,"",C35/C34)</f>
        <v>0.3199449035812672</v>
      </c>
      <c r="D38" s="158">
        <f t="shared" si="4"/>
        <v>0.34932258064516125</v>
      </c>
      <c r="E38" s="158">
        <f t="shared" si="4"/>
        <v>0.38459882583170257</v>
      </c>
      <c r="F38" s="158">
        <f t="shared" si="4"/>
        <v>0.371</v>
      </c>
      <c r="G38" s="158" t="str">
        <f t="shared" si="4"/>
        <v/>
      </c>
      <c r="H38" s="158">
        <f t="shared" si="4"/>
        <v>0.35786944045911045</v>
      </c>
      <c r="J38" s="64" t="s">
        <v>65</v>
      </c>
      <c r="K38" s="158">
        <f t="shared" ref="K38:P38" si="5">IF(K33=0,"",K35/K34)</f>
        <v>0.2776190476190476</v>
      </c>
      <c r="L38" s="158">
        <f t="shared" si="5"/>
        <v>0.2709677419354839</v>
      </c>
      <c r="M38" s="158">
        <f t="shared" si="5"/>
        <v>0.28202247191011237</v>
      </c>
      <c r="N38" s="158">
        <f t="shared" si="5"/>
        <v>0.31954545454545452</v>
      </c>
      <c r="O38" s="158" t="str">
        <f t="shared" si="5"/>
        <v/>
      </c>
      <c r="P38" s="158">
        <f t="shared" si="5"/>
        <v>0.2811284046692607</v>
      </c>
    </row>
    <row r="39" spans="2:16" x14ac:dyDescent="0.25">
      <c r="B39" s="71" t="s">
        <v>71</v>
      </c>
      <c r="C39" s="79">
        <f>'AAS Series 2 Data'!B10+'AAS Series 1 Data'!B10</f>
        <v>158.07999999999998</v>
      </c>
      <c r="D39" s="79">
        <f>'AAS Series 2 Data'!C10+'AAS Series 1 Data'!C10</f>
        <v>349.41</v>
      </c>
      <c r="E39" s="79">
        <f>'AAS Series 2 Data'!D10+'AAS Series 1 Data'!D10</f>
        <v>216.91</v>
      </c>
      <c r="F39" s="79">
        <f>'AAS Series 2 Data'!E10+'AAS Series 1 Data'!E10</f>
        <v>175.32</v>
      </c>
      <c r="G39" s="79">
        <f>'AAS Series 2 Data'!F10+'AAS Series 1 Data'!F10</f>
        <v>0</v>
      </c>
      <c r="H39" s="156">
        <f>SUM(C39:G39)</f>
        <v>899.72</v>
      </c>
      <c r="J39" s="71" t="s">
        <v>71</v>
      </c>
      <c r="K39" s="79">
        <f>'AAS Series 2 Data'!J10+'AAS Series 1 Data'!J10</f>
        <v>17.600000000000001</v>
      </c>
      <c r="L39" s="79">
        <f>'AAS Series 2 Data'!K10+'AAS Series 1 Data'!K10</f>
        <v>15.99</v>
      </c>
      <c r="M39" s="79">
        <f>'AAS Series 2 Data'!L10+'AAS Series 1 Data'!L10</f>
        <v>28.759999999999998</v>
      </c>
      <c r="N39" s="79">
        <f>'AAS Series 2 Data'!M10+'AAS Series 1 Data'!M10</f>
        <v>25.630000000000003</v>
      </c>
      <c r="O39" s="79">
        <f>'AAS Series 2 Data'!N10+'AAS Series 1 Data'!N10</f>
        <v>0</v>
      </c>
      <c r="P39" s="156">
        <f>SUM(K39:O39)</f>
        <v>87.98</v>
      </c>
    </row>
    <row r="40" spans="2:16" x14ac:dyDescent="0.25">
      <c r="B40" s="64" t="s">
        <v>77</v>
      </c>
      <c r="C40" s="151">
        <f>'AAS Series 2 Data'!B11+'AAS Series 1 Data'!B11</f>
        <v>28</v>
      </c>
      <c r="D40" s="151">
        <f>'AAS Series 2 Data'!C11+'AAS Series 1 Data'!C11</f>
        <v>92</v>
      </c>
      <c r="E40" s="151">
        <f>'AAS Series 2 Data'!D11+'AAS Series 1 Data'!D11</f>
        <v>34</v>
      </c>
      <c r="F40" s="151">
        <f>'AAS Series 2 Data'!E11+'AAS Series 1 Data'!E11</f>
        <v>29</v>
      </c>
      <c r="G40" s="151">
        <f>'AAS Series 2 Data'!F11+'AAS Series 1 Data'!F11</f>
        <v>0</v>
      </c>
      <c r="H40" s="153">
        <f>SUM(C40:G40)</f>
        <v>183</v>
      </c>
      <c r="J40" s="64" t="s">
        <v>77</v>
      </c>
      <c r="K40" s="151">
        <f>'AAS Series 2 Data'!J11+'AAS Series 1 Data'!J11</f>
        <v>4</v>
      </c>
      <c r="L40" s="151">
        <f>'AAS Series 2 Data'!K11+'AAS Series 1 Data'!K11</f>
        <v>4</v>
      </c>
      <c r="M40" s="151">
        <f>'AAS Series 2 Data'!L11+'AAS Series 1 Data'!L11</f>
        <v>5</v>
      </c>
      <c r="N40" s="151">
        <f>'AAS Series 2 Data'!M11+'AAS Series 1 Data'!M11</f>
        <v>5</v>
      </c>
      <c r="O40" s="151">
        <f>'AAS Series 2 Data'!N11+'AAS Series 1 Data'!N11</f>
        <v>0</v>
      </c>
      <c r="P40" s="153">
        <f>SUM(K40:O40)</f>
        <v>18</v>
      </c>
    </row>
    <row r="41" spans="2:16" x14ac:dyDescent="0.25">
      <c r="B41" s="64" t="s">
        <v>78</v>
      </c>
      <c r="C41" s="151">
        <f>'AAS Series 2 Data'!B12+'AAS Series 1 Data'!B12</f>
        <v>14</v>
      </c>
      <c r="D41" s="151">
        <f>'AAS Series 2 Data'!C12+'AAS Series 1 Data'!C12</f>
        <v>2052</v>
      </c>
      <c r="E41" s="151">
        <f>'AAS Series 2 Data'!D12+'AAS Series 1 Data'!D12</f>
        <v>150</v>
      </c>
      <c r="F41" s="151">
        <f>'AAS Series 2 Data'!E12+'AAS Series 1 Data'!E12</f>
        <v>14</v>
      </c>
      <c r="G41" s="151">
        <f>'AAS Series 2 Data'!F12+'AAS Series 1 Data'!F12</f>
        <v>0</v>
      </c>
      <c r="H41" s="151">
        <f>'AAS Series 2 Data'!G12+'AAS Series 1 Data'!G12</f>
        <v>2230</v>
      </c>
      <c r="J41" s="64" t="s">
        <v>78</v>
      </c>
      <c r="K41" s="151">
        <f>'AAS Series 2 Data'!J12+'AAS Series 1 Data'!J12</f>
        <v>0</v>
      </c>
      <c r="L41" s="151">
        <f>'AAS Series 2 Data'!K12+'AAS Series 1 Data'!K12</f>
        <v>67</v>
      </c>
      <c r="M41" s="151">
        <f>'AAS Series 2 Data'!L12+'AAS Series 1 Data'!L12</f>
        <v>10</v>
      </c>
      <c r="N41" s="151">
        <f>'AAS Series 2 Data'!M12+'AAS Series 1 Data'!M12</f>
        <v>0</v>
      </c>
      <c r="O41" s="151">
        <f>'AAS Series 2 Data'!N12+'AAS Series 1 Data'!N12</f>
        <v>0</v>
      </c>
      <c r="P41" s="151">
        <f>'AAS Series 2 Data'!O12+'AAS Series 1 Data'!O12</f>
        <v>77</v>
      </c>
    </row>
    <row r="42" spans="2:16" x14ac:dyDescent="0.25">
      <c r="B42" s="64" t="s">
        <v>67</v>
      </c>
      <c r="C42" s="151">
        <f>'AAS Series 2 Data'!B13+'AAS Series 1 Data'!B13</f>
        <v>21069</v>
      </c>
      <c r="D42" s="151">
        <f>'AAS Series 2 Data'!C13+'AAS Series 1 Data'!C13</f>
        <v>26754</v>
      </c>
      <c r="E42" s="151">
        <f>'AAS Series 2 Data'!D13+'AAS Series 1 Data'!D13</f>
        <v>29827</v>
      </c>
      <c r="F42" s="151">
        <f>'AAS Series 2 Data'!E13+'AAS Series 1 Data'!E13</f>
        <v>23709</v>
      </c>
      <c r="G42" s="151">
        <f>'AAS Series 2 Data'!F13+'AAS Series 1 Data'!F13</f>
        <v>0</v>
      </c>
      <c r="H42" s="153">
        <f>SUM(C42:G42)</f>
        <v>101359</v>
      </c>
      <c r="J42" s="64" t="s">
        <v>67</v>
      </c>
      <c r="K42" s="151">
        <f>'AAS Series 2 Data'!J13+'AAS Series 1 Data'!J13</f>
        <v>2136</v>
      </c>
      <c r="L42" s="151">
        <f>'AAS Series 2 Data'!K13+'AAS Series 1 Data'!K13</f>
        <v>3006</v>
      </c>
      <c r="M42" s="151">
        <f>'AAS Series 2 Data'!L13+'AAS Series 1 Data'!L13</f>
        <v>2587</v>
      </c>
      <c r="N42" s="151">
        <f>'AAS Series 2 Data'!M13+'AAS Series 1 Data'!M13</f>
        <v>1813</v>
      </c>
      <c r="O42" s="151">
        <f>'AAS Series 2 Data'!N13+'AAS Series 1 Data'!N13</f>
        <v>0</v>
      </c>
      <c r="P42" s="153">
        <f>SUM(K42:O42)</f>
        <v>9542</v>
      </c>
    </row>
    <row r="43" spans="2:16" x14ac:dyDescent="0.25">
      <c r="B43" s="64" t="s">
        <v>72</v>
      </c>
      <c r="C43" s="151">
        <f>'AAS Series 2 Data'!B14+'AAS Series 1 Data'!B14</f>
        <v>1440</v>
      </c>
      <c r="D43" s="151">
        <f>'AAS Series 2 Data'!C14+'AAS Series 1 Data'!C14</f>
        <v>1580</v>
      </c>
      <c r="E43" s="151">
        <f>'AAS Series 2 Data'!D14+'AAS Series 1 Data'!D14</f>
        <v>1580</v>
      </c>
      <c r="F43" s="151">
        <f>'AAS Series 2 Data'!E14+'AAS Series 1 Data'!E14</f>
        <v>1580</v>
      </c>
      <c r="G43" s="151">
        <f>'AAS Series 2 Data'!F14+'AAS Series 1 Data'!F14</f>
        <v>1580</v>
      </c>
      <c r="H43" s="151">
        <f>'AAS Series 2 Data'!G14+'AAS Series 1 Data'!G14</f>
        <v>1580</v>
      </c>
      <c r="J43" s="64" t="s">
        <v>72</v>
      </c>
      <c r="K43" s="151">
        <f>'AAS Series 2 Data'!J14+'AAS Series 1 Data'!J14</f>
        <v>1440</v>
      </c>
      <c r="L43" s="151">
        <f>'AAS Series 2 Data'!K14+'AAS Series 1 Data'!K14</f>
        <v>1580</v>
      </c>
      <c r="M43" s="151">
        <f>'AAS Series 2 Data'!L14+'AAS Series 1 Data'!L14</f>
        <v>1580</v>
      </c>
      <c r="N43" s="151">
        <f>'AAS Series 2 Data'!M14+'AAS Series 1 Data'!M14</f>
        <v>1580</v>
      </c>
      <c r="O43" s="151">
        <f>'AAS Series 2 Data'!N14+'AAS Series 1 Data'!N14</f>
        <v>1580</v>
      </c>
      <c r="P43" s="151">
        <f>'AAS Series 2 Data'!O14+'AAS Series 1 Data'!O14</f>
        <v>1580</v>
      </c>
    </row>
    <row r="44" spans="2:16" x14ac:dyDescent="0.25">
      <c r="B44" s="64" t="s">
        <v>113</v>
      </c>
      <c r="C44" s="149">
        <f t="shared" ref="C44:H44" si="6">IF(C33=0,"",C34/(C40+C45))</f>
        <v>8.5148805160533652</v>
      </c>
      <c r="D44" s="149">
        <f t="shared" si="6"/>
        <v>2.8457882566206121</v>
      </c>
      <c r="E44" s="149">
        <f t="shared" si="6"/>
        <v>9.6637820627910038</v>
      </c>
      <c r="F44" s="149">
        <f t="shared" si="6"/>
        <v>4.7721094794977637</v>
      </c>
      <c r="G44" s="149" t="str">
        <f t="shared" si="6"/>
        <v/>
      </c>
      <c r="H44" s="149">
        <f t="shared" si="6"/>
        <v>5.6402705256607568</v>
      </c>
      <c r="J44" s="64" t="s">
        <v>113</v>
      </c>
      <c r="K44" s="149">
        <f t="shared" ref="K44:P44" si="7">IF(K33=0,"",K34/(K40+K45))</f>
        <v>15.319148936170212</v>
      </c>
      <c r="L44" s="149">
        <f t="shared" si="7"/>
        <v>10.503967402959468</v>
      </c>
      <c r="M44" s="149">
        <f t="shared" si="7"/>
        <v>13.408982549823591</v>
      </c>
      <c r="N44" s="149">
        <f t="shared" si="7"/>
        <v>3.578708946772367</v>
      </c>
      <c r="O44" s="149" t="str">
        <f t="shared" si="7"/>
        <v/>
      </c>
      <c r="P44" s="149">
        <f t="shared" si="7"/>
        <v>10.690853562213679</v>
      </c>
    </row>
    <row r="45" spans="2:16" x14ac:dyDescent="0.25">
      <c r="B45" s="64" t="s">
        <v>73</v>
      </c>
      <c r="C45" s="146">
        <f t="shared" ref="C45:H45" si="8">IF(C42=0,0,C42/C43)</f>
        <v>14.63125</v>
      </c>
      <c r="D45" s="146">
        <f t="shared" si="8"/>
        <v>16.932911392405064</v>
      </c>
      <c r="E45" s="146">
        <f t="shared" si="8"/>
        <v>18.877848101265823</v>
      </c>
      <c r="F45" s="146">
        <f t="shared" si="8"/>
        <v>15.005696202531645</v>
      </c>
      <c r="G45" s="146">
        <f t="shared" si="8"/>
        <v>0</v>
      </c>
      <c r="H45" s="146">
        <f t="shared" si="8"/>
        <v>64.151265822784808</v>
      </c>
      <c r="J45" s="64" t="s">
        <v>73</v>
      </c>
      <c r="K45" s="146">
        <f t="shared" ref="K45:P45" si="9">IF(K42=0,0,K42/K43)</f>
        <v>1.4833333333333334</v>
      </c>
      <c r="L45" s="146">
        <f t="shared" si="9"/>
        <v>1.9025316455696202</v>
      </c>
      <c r="M45" s="146">
        <f t="shared" si="9"/>
        <v>1.6373417721518988</v>
      </c>
      <c r="N45" s="146">
        <f t="shared" si="9"/>
        <v>1.1474683544303796</v>
      </c>
      <c r="O45" s="146">
        <f t="shared" si="9"/>
        <v>0</v>
      </c>
      <c r="P45" s="146">
        <f t="shared" si="9"/>
        <v>6.0392405063291141</v>
      </c>
    </row>
    <row r="46" spans="2:16" x14ac:dyDescent="0.25">
      <c r="B46" s="144" t="s">
        <v>74</v>
      </c>
      <c r="C46" s="142">
        <f t="shared" ref="C46:H46" si="10">IF(C33=0,"",(C45+C40)/C34)</f>
        <v>0.11744146005509642</v>
      </c>
      <c r="D46" s="142">
        <f t="shared" si="10"/>
        <v>0.35139648836259696</v>
      </c>
      <c r="E46" s="142">
        <f t="shared" si="10"/>
        <v>0.10347915479699771</v>
      </c>
      <c r="F46" s="142">
        <f t="shared" si="10"/>
        <v>0.20955093429776975</v>
      </c>
      <c r="G46" s="142" t="str">
        <f t="shared" si="10"/>
        <v/>
      </c>
      <c r="H46" s="142">
        <f t="shared" si="10"/>
        <v>0.17729646041806657</v>
      </c>
      <c r="J46" s="144" t="s">
        <v>74</v>
      </c>
      <c r="K46" s="142">
        <f t="shared" ref="K46:P46" si="11">IF(K33=0,"",(K45+K40)/K34)</f>
        <v>6.5277777777777782E-2</v>
      </c>
      <c r="L46" s="142">
        <f t="shared" si="11"/>
        <v>9.5202123315639042E-2</v>
      </c>
      <c r="M46" s="142">
        <f t="shared" si="11"/>
        <v>7.4576873844403355E-2</v>
      </c>
      <c r="N46" s="142">
        <f t="shared" si="11"/>
        <v>0.27943037974683543</v>
      </c>
      <c r="O46" s="142" t="str">
        <f t="shared" si="11"/>
        <v/>
      </c>
      <c r="P46" s="142">
        <f t="shared" si="11"/>
        <v>9.3537900802837026E-2</v>
      </c>
    </row>
    <row r="47" spans="2:16" ht="15.75" thickBot="1" x14ac:dyDescent="0.3">
      <c r="B47" s="140" t="s">
        <v>112</v>
      </c>
      <c r="C47" s="139">
        <f t="shared" ref="C47:H47" si="12">C39-C35</f>
        <v>41.939999999999984</v>
      </c>
      <c r="D47" s="139">
        <f t="shared" si="12"/>
        <v>241.12000000000003</v>
      </c>
      <c r="E47" s="139">
        <f t="shared" si="12"/>
        <v>20.379999999999995</v>
      </c>
      <c r="F47" s="139">
        <f t="shared" si="12"/>
        <v>97.41</v>
      </c>
      <c r="G47" s="139">
        <f t="shared" si="12"/>
        <v>0</v>
      </c>
      <c r="H47" s="139">
        <f t="shared" si="12"/>
        <v>400.85</v>
      </c>
      <c r="J47" s="140" t="s">
        <v>112</v>
      </c>
      <c r="K47" s="139">
        <f t="shared" ref="K47:P47" si="13">K39-K35</f>
        <v>-5.7199999999999989</v>
      </c>
      <c r="L47" s="139">
        <f t="shared" si="13"/>
        <v>-0.8100000000000005</v>
      </c>
      <c r="M47" s="139">
        <f t="shared" si="13"/>
        <v>3.6599999999999966</v>
      </c>
      <c r="N47" s="139">
        <f t="shared" si="13"/>
        <v>18.600000000000001</v>
      </c>
      <c r="O47" s="139">
        <f t="shared" si="13"/>
        <v>0</v>
      </c>
      <c r="P47" s="139">
        <f t="shared" si="13"/>
        <v>15.730000000000004</v>
      </c>
    </row>
    <row r="48" spans="2:16" s="134" customFormat="1" ht="15.75" thickTop="1" x14ac:dyDescent="0.25">
      <c r="C48" s="135">
        <f t="shared" ref="C48:H48" si="14">C47/C39</f>
        <v>0.26530870445344124</v>
      </c>
      <c r="D48" s="135">
        <f t="shared" si="14"/>
        <v>0.69007755931427273</v>
      </c>
      <c r="E48" s="135">
        <f t="shared" si="14"/>
        <v>9.3956018625236254E-2</v>
      </c>
      <c r="F48" s="135">
        <f t="shared" si="14"/>
        <v>0.55561259411362085</v>
      </c>
      <c r="G48" s="135" t="e">
        <f t="shared" si="14"/>
        <v>#DIV/0!</v>
      </c>
      <c r="H48" s="135">
        <f t="shared" si="14"/>
        <v>0.44552749744364917</v>
      </c>
      <c r="K48" s="135">
        <f t="shared" ref="K48:P48" si="15">K47/K39</f>
        <v>-0.3249999999999999</v>
      </c>
      <c r="L48" s="135">
        <f t="shared" si="15"/>
        <v>-5.0656660412758008E-2</v>
      </c>
      <c r="M48" s="135">
        <f t="shared" si="15"/>
        <v>0.12726008344923495</v>
      </c>
      <c r="N48" s="135">
        <f t="shared" si="15"/>
        <v>0.72571205618415913</v>
      </c>
      <c r="O48" s="135" t="e">
        <f t="shared" si="15"/>
        <v>#DIV/0!</v>
      </c>
      <c r="P48" s="135">
        <f t="shared" si="15"/>
        <v>0.17879063423505345</v>
      </c>
    </row>
    <row r="49" spans="2:16" ht="18.75" x14ac:dyDescent="0.3">
      <c r="B49" s="166" t="s">
        <v>122</v>
      </c>
      <c r="C49" s="165" t="s">
        <v>119</v>
      </c>
      <c r="D49" s="165" t="s">
        <v>118</v>
      </c>
      <c r="E49" s="165" t="s">
        <v>117</v>
      </c>
      <c r="F49" s="165" t="s">
        <v>116</v>
      </c>
      <c r="G49" s="165" t="s">
        <v>115</v>
      </c>
      <c r="H49" s="21" t="s">
        <v>18</v>
      </c>
      <c r="J49" s="166" t="s">
        <v>121</v>
      </c>
      <c r="K49" s="165" t="s">
        <v>119</v>
      </c>
      <c r="L49" s="165" t="s">
        <v>118</v>
      </c>
      <c r="M49" s="165" t="s">
        <v>117</v>
      </c>
      <c r="N49" s="165" t="s">
        <v>116</v>
      </c>
      <c r="O49" s="165" t="s">
        <v>115</v>
      </c>
      <c r="P49" s="21" t="s">
        <v>18</v>
      </c>
    </row>
    <row r="50" spans="2:16" x14ac:dyDescent="0.25">
      <c r="B50" s="64" t="s">
        <v>59</v>
      </c>
      <c r="C50" s="151">
        <f>'AAS Series 2 Data'!B23+'AAS Series 1 Data'!B23</f>
        <v>6357</v>
      </c>
      <c r="D50" s="151">
        <f>'AAS Series 2 Data'!C23+'AAS Series 1 Data'!C23</f>
        <v>5945</v>
      </c>
      <c r="E50" s="151">
        <f>'AAS Series 2 Data'!D23+'AAS Series 1 Data'!D23</f>
        <v>9183</v>
      </c>
      <c r="F50" s="151">
        <f>'AAS Series 2 Data'!E23+'AAS Series 1 Data'!E23</f>
        <v>8051</v>
      </c>
      <c r="G50" s="151">
        <f>'AAS Series 2 Data'!F23+'AAS Series 1 Data'!F23</f>
        <v>0</v>
      </c>
      <c r="H50" s="153">
        <f>SUM(C50:G50)</f>
        <v>29536</v>
      </c>
      <c r="J50" s="64" t="s">
        <v>59</v>
      </c>
      <c r="K50" s="151">
        <f>'AAS Series 2 Data'!B42+'AAS Series 1 Data'!B42</f>
        <v>180858</v>
      </c>
      <c r="L50" s="151">
        <f>'AAS Series 2 Data'!C42+'AAS Series 1 Data'!C42</f>
        <v>152557</v>
      </c>
      <c r="M50" s="151">
        <f>'AAS Series 2 Data'!D42+'AAS Series 1 Data'!D42</f>
        <v>269171</v>
      </c>
      <c r="N50" s="151">
        <f>'AAS Series 2 Data'!E42+'AAS Series 1 Data'!E42</f>
        <v>45962</v>
      </c>
      <c r="O50" s="151">
        <f>'AAS Series 2 Data'!F42+'AAS Series 1 Data'!F42</f>
        <v>0</v>
      </c>
      <c r="P50" s="153">
        <f>SUM(K50:O50)</f>
        <v>648548</v>
      </c>
    </row>
    <row r="51" spans="2:16" x14ac:dyDescent="0.25">
      <c r="B51" s="64" t="s">
        <v>60</v>
      </c>
      <c r="C51" s="151">
        <f>'AAS Series 2 Data'!B24+'AAS Series 1 Data'!B24</f>
        <v>15</v>
      </c>
      <c r="D51" s="151">
        <f>'AAS Series 2 Data'!C24+'AAS Series 1 Data'!C24</f>
        <v>24</v>
      </c>
      <c r="E51" s="151">
        <f>'AAS Series 2 Data'!D24+'AAS Series 1 Data'!D24</f>
        <v>27</v>
      </c>
      <c r="F51" s="151">
        <f>'AAS Series 2 Data'!E24+'AAS Series 1 Data'!E24</f>
        <v>24</v>
      </c>
      <c r="G51" s="151">
        <f>'AAS Series 2 Data'!F24+'AAS Series 1 Data'!F24</f>
        <v>0</v>
      </c>
      <c r="H51" s="153">
        <f>SUM(C51:G51)</f>
        <v>90</v>
      </c>
      <c r="J51" s="64" t="s">
        <v>60</v>
      </c>
      <c r="K51" s="151">
        <f>'AAS Series 2 Data'!B43+'AAS Series 1 Data'!B43</f>
        <v>295</v>
      </c>
      <c r="L51" s="151">
        <f>'AAS Series 2 Data'!C43+'AAS Series 1 Data'!C43</f>
        <v>362</v>
      </c>
      <c r="M51" s="151">
        <f>'AAS Series 2 Data'!D43+'AAS Series 1 Data'!D43</f>
        <v>765</v>
      </c>
      <c r="N51" s="151">
        <f>'AAS Series 2 Data'!E43+'AAS Series 1 Data'!E43</f>
        <v>128</v>
      </c>
      <c r="O51" s="151">
        <f>'AAS Series 2 Data'!F43+'AAS Series 1 Data'!F43</f>
        <v>0</v>
      </c>
      <c r="P51" s="153">
        <f>SUM(K51:O51)</f>
        <v>1550</v>
      </c>
    </row>
    <row r="52" spans="2:16" x14ac:dyDescent="0.25">
      <c r="B52" s="64" t="s">
        <v>66</v>
      </c>
      <c r="C52" s="151">
        <f>'AAS Series 2 Data'!B25+'AAS Series 1 Data'!B25</f>
        <v>4.6100000000000003</v>
      </c>
      <c r="D52" s="151">
        <f>'AAS Series 2 Data'!C25+'AAS Series 1 Data'!C25</f>
        <v>7.6899999999999995</v>
      </c>
      <c r="E52" s="151">
        <f>'AAS Series 2 Data'!D25+'AAS Series 1 Data'!D25</f>
        <v>7.34</v>
      </c>
      <c r="F52" s="151">
        <f>'AAS Series 2 Data'!E25+'AAS Series 1 Data'!E25</f>
        <v>8.99</v>
      </c>
      <c r="G52" s="151">
        <f>'AAS Series 2 Data'!F25+'AAS Series 1 Data'!F25</f>
        <v>0</v>
      </c>
      <c r="H52" s="1">
        <f>SUM(C52:G52)</f>
        <v>28.630000000000003</v>
      </c>
      <c r="J52" s="64" t="s">
        <v>66</v>
      </c>
      <c r="K52" s="151">
        <f>'AAS Series 2 Data'!B44+'AAS Series 1 Data'!B44</f>
        <v>43.29</v>
      </c>
      <c r="L52" s="151">
        <f>'AAS Series 2 Data'!C44+'AAS Series 1 Data'!C44</f>
        <v>63.59</v>
      </c>
      <c r="M52" s="151">
        <f>'AAS Series 2 Data'!D44+'AAS Series 1 Data'!D44</f>
        <v>150.84</v>
      </c>
      <c r="N52" s="151">
        <f>'AAS Series 2 Data'!E44+'AAS Series 1 Data'!E44</f>
        <v>25.32</v>
      </c>
      <c r="O52" s="151">
        <f>'AAS Series 2 Data'!F44+'AAS Series 1 Data'!F44</f>
        <v>0</v>
      </c>
      <c r="P52" s="1">
        <f>SUM(K52:O52)</f>
        <v>283.04000000000002</v>
      </c>
    </row>
    <row r="53" spans="2:16" x14ac:dyDescent="0.25">
      <c r="B53" s="64" t="s">
        <v>114</v>
      </c>
      <c r="C53" s="146">
        <f t="shared" ref="C53:H53" si="16">IF(C50=0,"",C50/C51)</f>
        <v>423.8</v>
      </c>
      <c r="D53" s="146">
        <f t="shared" si="16"/>
        <v>247.70833333333334</v>
      </c>
      <c r="E53" s="146">
        <f t="shared" si="16"/>
        <v>340.11111111111109</v>
      </c>
      <c r="F53" s="146">
        <f t="shared" si="16"/>
        <v>335.45833333333331</v>
      </c>
      <c r="G53" s="146" t="str">
        <f t="shared" si="16"/>
        <v/>
      </c>
      <c r="H53" s="151">
        <f t="shared" si="16"/>
        <v>328.17777777777781</v>
      </c>
      <c r="J53" s="64" t="s">
        <v>114</v>
      </c>
      <c r="K53" s="146">
        <f t="shared" ref="K53:P53" si="17">IF(K50=0,"",K50/K51)</f>
        <v>613.07796610169487</v>
      </c>
      <c r="L53" s="146">
        <f t="shared" si="17"/>
        <v>421.4281767955801</v>
      </c>
      <c r="M53" s="146">
        <f t="shared" si="17"/>
        <v>351.85751633986928</v>
      </c>
      <c r="N53" s="146">
        <f t="shared" si="17"/>
        <v>359.078125</v>
      </c>
      <c r="O53" s="146" t="str">
        <f t="shared" si="17"/>
        <v/>
      </c>
      <c r="P53" s="151">
        <f t="shared" si="17"/>
        <v>418.41806451612905</v>
      </c>
    </row>
    <row r="54" spans="2:16" x14ac:dyDescent="0.25">
      <c r="B54" s="64" t="s">
        <v>61</v>
      </c>
      <c r="C54" s="160">
        <f t="shared" ref="C54:H54" si="18">IF(C50=0,"",C51/C50)</f>
        <v>2.3596035865974517E-3</v>
      </c>
      <c r="D54" s="160">
        <f t="shared" si="18"/>
        <v>4.0370058873002521E-3</v>
      </c>
      <c r="E54" s="160">
        <f t="shared" si="18"/>
        <v>2.9402156158118264E-3</v>
      </c>
      <c r="F54" s="160">
        <f t="shared" si="18"/>
        <v>2.9809961495466403E-3</v>
      </c>
      <c r="G54" s="160" t="str">
        <f t="shared" si="18"/>
        <v/>
      </c>
      <c r="H54" s="160">
        <f t="shared" si="18"/>
        <v>3.0471289274106176E-3</v>
      </c>
      <c r="J54" s="64" t="s">
        <v>61</v>
      </c>
      <c r="K54" s="160">
        <f t="shared" ref="K54:P54" si="19">IF(K50=0,"",K51/K50)</f>
        <v>1.6311139125722942E-3</v>
      </c>
      <c r="L54" s="160">
        <f t="shared" si="19"/>
        <v>2.3728835779413598E-3</v>
      </c>
      <c r="M54" s="160">
        <f t="shared" si="19"/>
        <v>2.8420595086394895E-3</v>
      </c>
      <c r="N54" s="160">
        <f t="shared" si="19"/>
        <v>2.7849092728775946E-3</v>
      </c>
      <c r="O54" s="160" t="str">
        <f t="shared" si="19"/>
        <v/>
      </c>
      <c r="P54" s="160">
        <f t="shared" si="19"/>
        <v>2.3899541745560854E-3</v>
      </c>
    </row>
    <row r="55" spans="2:16" x14ac:dyDescent="0.25">
      <c r="B55" s="64" t="s">
        <v>65</v>
      </c>
      <c r="C55" s="158">
        <f t="shared" ref="C55:H55" si="20">IF(C50=0,"",C52/C51)</f>
        <v>0.30733333333333335</v>
      </c>
      <c r="D55" s="158">
        <f t="shared" si="20"/>
        <v>0.32041666666666663</v>
      </c>
      <c r="E55" s="158">
        <f t="shared" si="20"/>
        <v>0.27185185185185184</v>
      </c>
      <c r="F55" s="158">
        <f t="shared" si="20"/>
        <v>0.37458333333333332</v>
      </c>
      <c r="G55" s="158" t="str">
        <f t="shared" si="20"/>
        <v/>
      </c>
      <c r="H55" s="158">
        <f t="shared" si="20"/>
        <v>0.31811111111111112</v>
      </c>
      <c r="J55" s="64" t="s">
        <v>65</v>
      </c>
      <c r="K55" s="158">
        <f t="shared" ref="K55:P55" si="21">IF(K50=0,"",K52/K51)</f>
        <v>0.1467457627118644</v>
      </c>
      <c r="L55" s="158">
        <f t="shared" si="21"/>
        <v>0.17566298342541437</v>
      </c>
      <c r="M55" s="158">
        <f t="shared" si="21"/>
        <v>0.19717647058823529</v>
      </c>
      <c r="N55" s="158">
        <f t="shared" si="21"/>
        <v>0.1978125</v>
      </c>
      <c r="O55" s="158" t="str">
        <f t="shared" si="21"/>
        <v/>
      </c>
      <c r="P55" s="158">
        <f t="shared" si="21"/>
        <v>0.18260645161290323</v>
      </c>
    </row>
    <row r="56" spans="2:16" x14ac:dyDescent="0.25">
      <c r="B56" s="71" t="s">
        <v>71</v>
      </c>
      <c r="C56" s="79">
        <f>'AAS Series 2 Data'!B29+'AAS Series 1 Data'!B29</f>
        <v>8.26</v>
      </c>
      <c r="D56" s="79">
        <f>'AAS Series 2 Data'!C29+'AAS Series 1 Data'!C29</f>
        <v>19.79</v>
      </c>
      <c r="E56" s="79">
        <f>'AAS Series 2 Data'!D29+'AAS Series 1 Data'!D29</f>
        <v>11.370000000000001</v>
      </c>
      <c r="F56" s="79">
        <f>'AAS Series 2 Data'!E29+'AAS Series 1 Data'!E29</f>
        <v>6.96</v>
      </c>
      <c r="G56" s="79">
        <f>'AAS Series 2 Data'!F29+'AAS Series 1 Data'!F29</f>
        <v>0</v>
      </c>
      <c r="H56" s="156">
        <f>SUM(C56:G56)</f>
        <v>46.38</v>
      </c>
      <c r="J56" s="71" t="s">
        <v>71</v>
      </c>
      <c r="K56" s="79">
        <f>'AAS Series 2 Data'!B48+'AAS Series 1 Data'!B48</f>
        <v>63.24</v>
      </c>
      <c r="L56" s="79">
        <f>'AAS Series 2 Data'!C48+'AAS Series 1 Data'!C48</f>
        <v>63.57</v>
      </c>
      <c r="M56" s="79">
        <f>'AAS Series 2 Data'!D48+'AAS Series 1 Data'!D48</f>
        <v>89.47999999999999</v>
      </c>
      <c r="N56" s="79">
        <f>'AAS Series 2 Data'!E48+'AAS Series 1 Data'!E48</f>
        <v>60.62</v>
      </c>
      <c r="O56" s="79">
        <f>'AAS Series 2 Data'!F48+'AAS Series 1 Data'!F48</f>
        <v>0</v>
      </c>
      <c r="P56" s="156">
        <f>SUM(K56:O56)</f>
        <v>276.90999999999997</v>
      </c>
    </row>
    <row r="57" spans="2:16" x14ac:dyDescent="0.25">
      <c r="B57" s="64" t="s">
        <v>77</v>
      </c>
      <c r="C57" s="151">
        <f>'AAS Series 2 Data'!B30+'AAS Series 1 Data'!B30</f>
        <v>1</v>
      </c>
      <c r="D57" s="151">
        <f>'AAS Series 2 Data'!C30+'AAS Series 1 Data'!C30</f>
        <v>6</v>
      </c>
      <c r="E57" s="151">
        <f>'AAS Series 2 Data'!D30+'AAS Series 1 Data'!D30</f>
        <v>1</v>
      </c>
      <c r="F57" s="151">
        <f>'AAS Series 2 Data'!E30+'AAS Series 1 Data'!E30</f>
        <v>3</v>
      </c>
      <c r="G57" s="151">
        <f>'AAS Series 2 Data'!F30+'AAS Series 1 Data'!F30</f>
        <v>0</v>
      </c>
      <c r="H57" s="153">
        <f>SUM(C57:G57)</f>
        <v>11</v>
      </c>
      <c r="J57" s="64" t="s">
        <v>77</v>
      </c>
      <c r="K57" s="151">
        <f>'AAS Series 2 Data'!B49+'AAS Series 1 Data'!B49</f>
        <v>12</v>
      </c>
      <c r="L57" s="151">
        <f>'AAS Series 2 Data'!C49+'AAS Series 1 Data'!C49</f>
        <v>11</v>
      </c>
      <c r="M57" s="151">
        <f>'AAS Series 2 Data'!D49+'AAS Series 1 Data'!D49</f>
        <v>17</v>
      </c>
      <c r="N57" s="151">
        <f>'AAS Series 2 Data'!E49+'AAS Series 1 Data'!E49</f>
        <v>9</v>
      </c>
      <c r="O57" s="151">
        <f>'AAS Series 2 Data'!F49+'AAS Series 1 Data'!F49</f>
        <v>0</v>
      </c>
      <c r="P57" s="153">
        <f>SUM(K57:O57)</f>
        <v>49</v>
      </c>
    </row>
    <row r="58" spans="2:16" x14ac:dyDescent="0.25">
      <c r="B58" s="64" t="s">
        <v>78</v>
      </c>
      <c r="C58" s="151">
        <f>'AAS Series 2 Data'!B31+'AAS Series 1 Data'!B31</f>
        <v>0</v>
      </c>
      <c r="D58" s="151">
        <f>'AAS Series 2 Data'!C31+'AAS Series 1 Data'!C31</f>
        <v>53</v>
      </c>
      <c r="E58" s="151">
        <f>'AAS Series 2 Data'!D31+'AAS Series 1 Data'!D31</f>
        <v>6</v>
      </c>
      <c r="F58" s="151">
        <f>'AAS Series 2 Data'!E31+'AAS Series 1 Data'!E31</f>
        <v>0</v>
      </c>
      <c r="G58" s="151">
        <f>'AAS Series 2 Data'!F31+'AAS Series 1 Data'!F31</f>
        <v>0</v>
      </c>
      <c r="H58" s="151">
        <f>'AAS Series 2 Data'!G31+'AAS Series 1 Data'!G31</f>
        <v>59</v>
      </c>
      <c r="J58" s="64" t="s">
        <v>78</v>
      </c>
      <c r="K58" s="151">
        <f>'AAS Series 2 Data'!B50+'AAS Series 1 Data'!B50</f>
        <v>1</v>
      </c>
      <c r="L58" s="151">
        <f>'AAS Series 2 Data'!C50+'AAS Series 1 Data'!C50</f>
        <v>179</v>
      </c>
      <c r="M58" s="151">
        <f>'AAS Series 2 Data'!D50+'AAS Series 1 Data'!D50</f>
        <v>28</v>
      </c>
      <c r="N58" s="151">
        <f>'AAS Series 2 Data'!E50+'AAS Series 1 Data'!E50</f>
        <v>1</v>
      </c>
      <c r="O58" s="151">
        <f>'AAS Series 2 Data'!F50+'AAS Series 1 Data'!F50</f>
        <v>0</v>
      </c>
      <c r="P58" s="151">
        <f>'AAS Series 2 Data'!G50+'AAS Series 1 Data'!G50</f>
        <v>209</v>
      </c>
    </row>
    <row r="59" spans="2:16" x14ac:dyDescent="0.25">
      <c r="B59" s="64" t="s">
        <v>67</v>
      </c>
      <c r="C59" s="151">
        <f>'AAS Series 2 Data'!B32+'AAS Series 1 Data'!B32</f>
        <v>1290</v>
      </c>
      <c r="D59" s="151">
        <f>'AAS Series 2 Data'!C32+'AAS Series 1 Data'!C32</f>
        <v>1529</v>
      </c>
      <c r="E59" s="151">
        <f>'AAS Series 2 Data'!D32+'AAS Series 1 Data'!D32</f>
        <v>2569</v>
      </c>
      <c r="F59" s="151">
        <f>'AAS Series 2 Data'!E32+'AAS Series 1 Data'!E32</f>
        <v>91</v>
      </c>
      <c r="G59" s="151">
        <f>'AAS Series 2 Data'!F32+'AAS Series 1 Data'!F32</f>
        <v>0</v>
      </c>
      <c r="H59" s="153">
        <f>SUM(C59:G59)</f>
        <v>5479</v>
      </c>
      <c r="J59" s="64" t="s">
        <v>67</v>
      </c>
      <c r="K59" s="151">
        <f>'AAS Series 2 Data'!B51+'AAS Series 1 Data'!B51</f>
        <v>5446</v>
      </c>
      <c r="L59" s="151">
        <f>'AAS Series 2 Data'!C51+'AAS Series 1 Data'!C51</f>
        <v>5719</v>
      </c>
      <c r="M59" s="151">
        <f>'AAS Series 2 Data'!D51+'AAS Series 1 Data'!D51</f>
        <v>7324</v>
      </c>
      <c r="N59" s="151">
        <f>'AAS Series 2 Data'!E51+'AAS Series 1 Data'!E51</f>
        <v>5643</v>
      </c>
      <c r="O59" s="151">
        <f>'AAS Series 2 Data'!F51+'AAS Series 1 Data'!F51</f>
        <v>0</v>
      </c>
      <c r="P59" s="153">
        <f>SUM(K59:O59)</f>
        <v>24132</v>
      </c>
    </row>
    <row r="60" spans="2:16" x14ac:dyDescent="0.25">
      <c r="B60" s="64" t="s">
        <v>72</v>
      </c>
      <c r="C60" s="151">
        <f>'AAS Series 2 Data'!B33+'AAS Series 1 Data'!B33</f>
        <v>1440</v>
      </c>
      <c r="D60" s="151">
        <f>'AAS Series 2 Data'!C33+'AAS Series 1 Data'!C33</f>
        <v>1580</v>
      </c>
      <c r="E60" s="151">
        <f>'AAS Series 2 Data'!D33+'AAS Series 1 Data'!D33</f>
        <v>1580</v>
      </c>
      <c r="F60" s="151">
        <f>'AAS Series 2 Data'!E33+'AAS Series 1 Data'!E33</f>
        <v>1580</v>
      </c>
      <c r="G60" s="151">
        <f>'AAS Series 2 Data'!F33+'AAS Series 1 Data'!F33</f>
        <v>1580</v>
      </c>
      <c r="H60" s="151">
        <f>'AAS Series 2 Data'!G33+'AAS Series 1 Data'!G33</f>
        <v>1580</v>
      </c>
      <c r="J60" s="64" t="s">
        <v>72</v>
      </c>
      <c r="K60" s="151">
        <f>'AAS Series 2 Data'!J33+'AAS Series 1 Data'!J33</f>
        <v>1440</v>
      </c>
      <c r="L60" s="151">
        <f>'AAS Series 2 Data'!K33+'AAS Series 1 Data'!K33</f>
        <v>1580</v>
      </c>
      <c r="M60" s="151">
        <f>'AAS Series 2 Data'!L33+'AAS Series 1 Data'!L33</f>
        <v>1580</v>
      </c>
      <c r="N60" s="151">
        <f>'AAS Series 2 Data'!M33+'AAS Series 1 Data'!M33</f>
        <v>1580</v>
      </c>
      <c r="O60" s="151">
        <f>'AAS Series 2 Data'!N33+'AAS Series 1 Data'!N33</f>
        <v>1580</v>
      </c>
      <c r="P60" s="151">
        <f>'AAS Series 2 Data'!O33+'AAS Series 1 Data'!O33</f>
        <v>1580</v>
      </c>
    </row>
    <row r="61" spans="2:16" x14ac:dyDescent="0.25">
      <c r="B61" s="64" t="s">
        <v>113</v>
      </c>
      <c r="C61" s="149">
        <f t="shared" ref="C61:H61" si="22">IF(C50=0,"",C51/(C57+C62))</f>
        <v>7.9120879120879115</v>
      </c>
      <c r="D61" s="149">
        <f t="shared" si="22"/>
        <v>3.4444545371968389</v>
      </c>
      <c r="E61" s="149">
        <f t="shared" si="22"/>
        <v>10.281995661605205</v>
      </c>
      <c r="F61" s="149">
        <f t="shared" si="22"/>
        <v>7.8493065617884499</v>
      </c>
      <c r="G61" s="149" t="str">
        <f t="shared" si="22"/>
        <v/>
      </c>
      <c r="H61" s="149">
        <f t="shared" si="22"/>
        <v>6.2207445645041339</v>
      </c>
      <c r="J61" s="64" t="s">
        <v>113</v>
      </c>
      <c r="K61" s="149">
        <f t="shared" ref="K61:P61" si="23">IF(K50=0,"",K51/(K57+K62))</f>
        <v>18.692246765818886</v>
      </c>
      <c r="L61" s="149">
        <f t="shared" si="23"/>
        <v>24.761245075544394</v>
      </c>
      <c r="M61" s="149">
        <f t="shared" si="23"/>
        <v>35.35864732038381</v>
      </c>
      <c r="N61" s="149">
        <f t="shared" si="23"/>
        <v>10.181744952927554</v>
      </c>
      <c r="O61" s="149" t="str">
        <f t="shared" si="23"/>
        <v/>
      </c>
      <c r="P61" s="149">
        <f t="shared" si="23"/>
        <v>24.115723964077517</v>
      </c>
    </row>
    <row r="62" spans="2:16" x14ac:dyDescent="0.25">
      <c r="B62" s="64" t="s">
        <v>73</v>
      </c>
      <c r="C62" s="146">
        <f t="shared" ref="C62:H62" si="24">IF(C59=0,0,C59/C60)</f>
        <v>0.89583333333333337</v>
      </c>
      <c r="D62" s="146">
        <f t="shared" si="24"/>
        <v>0.96772151898734182</v>
      </c>
      <c r="E62" s="146">
        <f t="shared" si="24"/>
        <v>1.6259493670886076</v>
      </c>
      <c r="F62" s="146">
        <f t="shared" si="24"/>
        <v>5.7594936708860761E-2</v>
      </c>
      <c r="G62" s="146">
        <f t="shared" si="24"/>
        <v>0</v>
      </c>
      <c r="H62" s="146">
        <f t="shared" si="24"/>
        <v>3.4677215189873416</v>
      </c>
      <c r="J62" s="64" t="s">
        <v>73</v>
      </c>
      <c r="K62" s="146">
        <f t="shared" ref="K62:P62" si="25">IF(K59=0,0,K59/K60)</f>
        <v>3.7819444444444446</v>
      </c>
      <c r="L62" s="146">
        <f t="shared" si="25"/>
        <v>3.6196202531645572</v>
      </c>
      <c r="M62" s="146">
        <f t="shared" si="25"/>
        <v>4.6354430379746834</v>
      </c>
      <c r="N62" s="146">
        <f t="shared" si="25"/>
        <v>3.5715189873417721</v>
      </c>
      <c r="O62" s="146">
        <f t="shared" si="25"/>
        <v>0</v>
      </c>
      <c r="P62" s="146">
        <f t="shared" si="25"/>
        <v>15.273417721518987</v>
      </c>
    </row>
    <row r="63" spans="2:16" x14ac:dyDescent="0.25">
      <c r="B63" s="144" t="s">
        <v>74</v>
      </c>
      <c r="C63" s="142">
        <f t="shared" ref="C63:H63" si="26">IF(C50=0,"",(C62+C57)/C51)</f>
        <v>0.12638888888888891</v>
      </c>
      <c r="D63" s="142">
        <f t="shared" si="26"/>
        <v>0.29032172995780592</v>
      </c>
      <c r="E63" s="142">
        <f t="shared" si="26"/>
        <v>9.725738396624474E-2</v>
      </c>
      <c r="F63" s="142">
        <f t="shared" si="26"/>
        <v>0.12739978902953586</v>
      </c>
      <c r="G63" s="142" t="str">
        <f t="shared" si="26"/>
        <v/>
      </c>
      <c r="H63" s="142">
        <f t="shared" si="26"/>
        <v>0.16075246132208157</v>
      </c>
      <c r="J63" s="144" t="s">
        <v>74</v>
      </c>
      <c r="K63" s="142">
        <f t="shared" ref="K63:P63" si="27">IF(K50=0,"",(K62+K57)/K51)</f>
        <v>5.3498116760828628E-2</v>
      </c>
      <c r="L63" s="142">
        <f t="shared" si="27"/>
        <v>4.0385691307084415E-2</v>
      </c>
      <c r="M63" s="142">
        <f t="shared" si="27"/>
        <v>2.8281624886241415E-2</v>
      </c>
      <c r="N63" s="142">
        <f t="shared" si="27"/>
        <v>9.8214992088607594E-2</v>
      </c>
      <c r="O63" s="142" t="str">
        <f t="shared" si="27"/>
        <v/>
      </c>
      <c r="P63" s="142">
        <f t="shared" si="27"/>
        <v>4.1466721110657405E-2</v>
      </c>
    </row>
    <row r="64" spans="2:16" ht="15.75" thickBot="1" x14ac:dyDescent="0.3">
      <c r="B64" s="140" t="s">
        <v>112</v>
      </c>
      <c r="C64" s="139">
        <f t="shared" ref="C64:H64" si="28">C56-C52</f>
        <v>3.6499999999999995</v>
      </c>
      <c r="D64" s="139">
        <f t="shared" si="28"/>
        <v>12.1</v>
      </c>
      <c r="E64" s="139">
        <f t="shared" si="28"/>
        <v>4.0300000000000011</v>
      </c>
      <c r="F64" s="139">
        <f t="shared" si="28"/>
        <v>-2.0300000000000002</v>
      </c>
      <c r="G64" s="139">
        <f t="shared" si="28"/>
        <v>0</v>
      </c>
      <c r="H64" s="139">
        <f t="shared" si="28"/>
        <v>17.75</v>
      </c>
      <c r="J64" s="140" t="s">
        <v>112</v>
      </c>
      <c r="K64" s="139">
        <f t="shared" ref="K64:P64" si="29">K56-K52</f>
        <v>19.950000000000003</v>
      </c>
      <c r="L64" s="139">
        <f t="shared" si="29"/>
        <v>-2.0000000000003126E-2</v>
      </c>
      <c r="M64" s="139">
        <f t="shared" si="29"/>
        <v>-61.360000000000014</v>
      </c>
      <c r="N64" s="139">
        <f t="shared" si="29"/>
        <v>35.299999999999997</v>
      </c>
      <c r="O64" s="139">
        <f t="shared" si="29"/>
        <v>0</v>
      </c>
      <c r="P64" s="139">
        <f t="shared" si="29"/>
        <v>-6.1300000000000523</v>
      </c>
    </row>
    <row r="65" spans="2:16" s="134" customFormat="1" ht="16.5" thickTop="1" thickBot="1" x14ac:dyDescent="0.3">
      <c r="C65" s="135">
        <f t="shared" ref="C65:H65" si="30">C64/C56</f>
        <v>0.4418886198547215</v>
      </c>
      <c r="D65" s="135">
        <f t="shared" si="30"/>
        <v>0.61141990904497223</v>
      </c>
      <c r="E65" s="135">
        <f t="shared" si="30"/>
        <v>0.35444151275285846</v>
      </c>
      <c r="F65" s="135">
        <f t="shared" si="30"/>
        <v>-0.29166666666666669</v>
      </c>
      <c r="G65" s="135" t="e">
        <f t="shared" si="30"/>
        <v>#DIV/0!</v>
      </c>
      <c r="H65" s="135">
        <f t="shared" si="30"/>
        <v>0.38270806382061229</v>
      </c>
      <c r="K65" s="135">
        <f t="shared" ref="K65:P65" si="31">K64/K56</f>
        <v>0.31546489563567365</v>
      </c>
      <c r="L65" s="135">
        <f t="shared" si="31"/>
        <v>-3.1461381154637604E-4</v>
      </c>
      <c r="M65" s="135">
        <f t="shared" si="31"/>
        <v>-0.68573983012963813</v>
      </c>
      <c r="N65" s="135">
        <f t="shared" si="31"/>
        <v>0.5823160673045199</v>
      </c>
      <c r="O65" s="135" t="e">
        <f t="shared" si="31"/>
        <v>#DIV/0!</v>
      </c>
      <c r="P65" s="135">
        <f t="shared" si="31"/>
        <v>-2.2137156476833821E-2</v>
      </c>
    </row>
    <row r="66" spans="2:16" ht="23.25" x14ac:dyDescent="0.35">
      <c r="B66" s="166" t="s">
        <v>120</v>
      </c>
      <c r="C66" s="165" t="s">
        <v>119</v>
      </c>
      <c r="D66" s="165" t="s">
        <v>118</v>
      </c>
      <c r="E66" s="165" t="s">
        <v>117</v>
      </c>
      <c r="F66" s="165" t="s">
        <v>116</v>
      </c>
      <c r="G66" s="165" t="s">
        <v>115</v>
      </c>
      <c r="H66" s="21" t="s">
        <v>18</v>
      </c>
      <c r="J66" s="164" t="s">
        <v>18</v>
      </c>
      <c r="K66" s="163" t="s">
        <v>119</v>
      </c>
      <c r="L66" s="163" t="s">
        <v>118</v>
      </c>
      <c r="M66" s="163" t="s">
        <v>117</v>
      </c>
      <c r="N66" s="163" t="s">
        <v>116</v>
      </c>
      <c r="O66" s="163" t="s">
        <v>115</v>
      </c>
      <c r="P66" s="162" t="s">
        <v>18</v>
      </c>
    </row>
    <row r="67" spans="2:16" ht="18.75" x14ac:dyDescent="0.3">
      <c r="B67" s="64" t="s">
        <v>59</v>
      </c>
      <c r="C67" s="151">
        <f>'AAS Series 2 Data'!J23+'AAS Series 1 Data'!J23</f>
        <v>0</v>
      </c>
      <c r="D67" s="151">
        <f>'AAS Series 2 Data'!K23+'AAS Series 1 Data'!K23</f>
        <v>0</v>
      </c>
      <c r="E67" s="151">
        <f>'AAS Series 2 Data'!L23+'AAS Series 1 Data'!L23</f>
        <v>0</v>
      </c>
      <c r="F67" s="151">
        <f>'AAS Series 2 Data'!M23+'AAS Series 1 Data'!M23</f>
        <v>0</v>
      </c>
      <c r="G67" s="151">
        <f>'AAS Series 2 Data'!N23+'AAS Series 1 Data'!N23</f>
        <v>0</v>
      </c>
      <c r="H67" s="153">
        <f>SUM(C67:G67)</f>
        <v>0</v>
      </c>
      <c r="J67" s="147" t="s">
        <v>59</v>
      </c>
      <c r="K67" s="151">
        <f>'AAS Series 2 Data'!J42+'AAS Series 1 Data'!J42</f>
        <v>359505</v>
      </c>
      <c r="L67" s="151">
        <f>'AAS Series 2 Data'!K42+'AAS Series 1 Data'!K42</f>
        <v>362167</v>
      </c>
      <c r="M67" s="151">
        <f>'AAS Series 2 Data'!L42+'AAS Series 1 Data'!L42</f>
        <v>611163</v>
      </c>
      <c r="N67" s="151">
        <f>'AAS Series 2 Data'!M42+'AAS Series 1 Data'!M42</f>
        <v>154365</v>
      </c>
      <c r="O67" s="151">
        <f>'AAS Series 2 Data'!N42+'AAS Series 1 Data'!N42</f>
        <v>0</v>
      </c>
      <c r="P67" s="152">
        <f>SUM(K67:O67)</f>
        <v>1487200</v>
      </c>
    </row>
    <row r="68" spans="2:16" ht="18.75" x14ac:dyDescent="0.3">
      <c r="B68" s="64" t="s">
        <v>60</v>
      </c>
      <c r="C68" s="151">
        <f>'AAS Series 2 Data'!J24+'AAS Series 1 Data'!J24</f>
        <v>0</v>
      </c>
      <c r="D68" s="151">
        <f>'AAS Series 2 Data'!K24+'AAS Series 1 Data'!K24</f>
        <v>0</v>
      </c>
      <c r="E68" s="151">
        <f>'AAS Series 2 Data'!L24+'AAS Series 1 Data'!L24</f>
        <v>0</v>
      </c>
      <c r="F68" s="151">
        <f>'AAS Series 2 Data'!M24+'AAS Series 1 Data'!M24</f>
        <v>0</v>
      </c>
      <c r="G68" s="151">
        <f>'AAS Series 2 Data'!N24+'AAS Series 1 Data'!N24</f>
        <v>0</v>
      </c>
      <c r="H68" s="153">
        <f>SUM(C68:G68)</f>
        <v>0</v>
      </c>
      <c r="J68" s="147" t="s">
        <v>60</v>
      </c>
      <c r="K68" s="151">
        <f>'AAS Series 2 Data'!J43+'AAS Series 1 Data'!J43</f>
        <v>757</v>
      </c>
      <c r="L68" s="151">
        <f>'AAS Series 2 Data'!K43+'AAS Series 1 Data'!K43</f>
        <v>758</v>
      </c>
      <c r="M68" s="151">
        <f>'AAS Series 2 Data'!L43+'AAS Series 1 Data'!L43</f>
        <v>1392</v>
      </c>
      <c r="N68" s="151">
        <f>'AAS Series 2 Data'!M43+'AAS Series 1 Data'!M43</f>
        <v>384</v>
      </c>
      <c r="O68" s="151">
        <f>'AAS Series 2 Data'!N43+'AAS Series 1 Data'!N43</f>
        <v>0</v>
      </c>
      <c r="P68" s="152">
        <f>SUM(K68:O68)</f>
        <v>3291</v>
      </c>
    </row>
    <row r="69" spans="2:16" ht="18.75" x14ac:dyDescent="0.3">
      <c r="B69" s="64" t="s">
        <v>66</v>
      </c>
      <c r="C69" s="151">
        <f>'AAS Series 2 Data'!J25+'AAS Series 1 Data'!J25</f>
        <v>0</v>
      </c>
      <c r="D69" s="151">
        <f>'AAS Series 2 Data'!K25+'AAS Series 1 Data'!K25</f>
        <v>0</v>
      </c>
      <c r="E69" s="151">
        <f>'AAS Series 2 Data'!L25+'AAS Series 1 Data'!L25</f>
        <v>0</v>
      </c>
      <c r="F69" s="151">
        <f>'AAS Series 2 Data'!M25+'AAS Series 1 Data'!M25</f>
        <v>0</v>
      </c>
      <c r="G69" s="151">
        <f>'AAS Series 2 Data'!N25+'AAS Series 1 Data'!N25</f>
        <v>0</v>
      </c>
      <c r="H69" s="1">
        <f>SUM(C69:G69)</f>
        <v>0</v>
      </c>
      <c r="J69" s="147" t="s">
        <v>66</v>
      </c>
      <c r="K69" s="158">
        <f>'AAS Series 2 Data'!J44+'AAS Series 1 Data'!J44</f>
        <v>187.36</v>
      </c>
      <c r="L69" s="158">
        <f>'AAS Series 2 Data'!K44+'AAS Series 1 Data'!K44</f>
        <v>196.37</v>
      </c>
      <c r="M69" s="158">
        <f>'AAS Series 2 Data'!L44+'AAS Series 1 Data'!L44</f>
        <v>379.81</v>
      </c>
      <c r="N69" s="158">
        <f>'AAS Series 2 Data'!M44+'AAS Series 1 Data'!M44</f>
        <v>119.25</v>
      </c>
      <c r="O69" s="158">
        <f>'AAS Series 2 Data'!N44+'AAS Series 1 Data'!N44</f>
        <v>0</v>
      </c>
      <c r="P69" s="161">
        <f>SUM(K69:O69)</f>
        <v>882.79</v>
      </c>
    </row>
    <row r="70" spans="2:16" ht="18.75" x14ac:dyDescent="0.25">
      <c r="B70" s="64" t="s">
        <v>114</v>
      </c>
      <c r="C70" s="146" t="str">
        <f t="shared" ref="C70:H70" si="32">IF(C67=0,"",C67/C68)</f>
        <v/>
      </c>
      <c r="D70" s="146" t="str">
        <f t="shared" si="32"/>
        <v/>
      </c>
      <c r="E70" s="146" t="str">
        <f t="shared" si="32"/>
        <v/>
      </c>
      <c r="F70" s="146" t="str">
        <f t="shared" si="32"/>
        <v/>
      </c>
      <c r="G70" s="146" t="str">
        <f t="shared" si="32"/>
        <v/>
      </c>
      <c r="H70" s="151" t="str">
        <f t="shared" si="32"/>
        <v/>
      </c>
      <c r="J70" s="147" t="s">
        <v>114</v>
      </c>
      <c r="K70" s="146">
        <f t="shared" ref="K70:P70" si="33">IF(K67=0,"",K67/K68)</f>
        <v>474.90752972258917</v>
      </c>
      <c r="L70" s="146">
        <f t="shared" si="33"/>
        <v>477.79287598944592</v>
      </c>
      <c r="M70" s="146">
        <f t="shared" si="33"/>
        <v>439.05387931034483</v>
      </c>
      <c r="N70" s="146">
        <f t="shared" si="33"/>
        <v>401.9921875</v>
      </c>
      <c r="O70" s="146" t="str">
        <f t="shared" si="33"/>
        <v/>
      </c>
      <c r="P70" s="150">
        <f t="shared" si="33"/>
        <v>451.89911880887269</v>
      </c>
    </row>
    <row r="71" spans="2:16" ht="18.75" x14ac:dyDescent="0.25">
      <c r="B71" s="64" t="s">
        <v>61</v>
      </c>
      <c r="C71" s="160" t="str">
        <f t="shared" ref="C71:H71" si="34">IF(C67=0,"",C68/C67)</f>
        <v/>
      </c>
      <c r="D71" s="160" t="str">
        <f t="shared" si="34"/>
        <v/>
      </c>
      <c r="E71" s="160" t="str">
        <f t="shared" si="34"/>
        <v/>
      </c>
      <c r="F71" s="160" t="str">
        <f t="shared" si="34"/>
        <v/>
      </c>
      <c r="G71" s="160" t="str">
        <f t="shared" si="34"/>
        <v/>
      </c>
      <c r="H71" s="160" t="str">
        <f t="shared" si="34"/>
        <v/>
      </c>
      <c r="J71" s="147" t="s">
        <v>61</v>
      </c>
      <c r="K71" s="160">
        <f t="shared" ref="K71:P71" si="35">IF(K67=0,"",K68/K67)</f>
        <v>2.1056730782603858E-3</v>
      </c>
      <c r="L71" s="160">
        <f t="shared" si="35"/>
        <v>2.0929571164683696E-3</v>
      </c>
      <c r="M71" s="160">
        <f t="shared" si="35"/>
        <v>2.2776247907677657E-3</v>
      </c>
      <c r="N71" s="160">
        <f t="shared" si="35"/>
        <v>2.4876105334758528E-3</v>
      </c>
      <c r="O71" s="160" t="str">
        <f t="shared" si="35"/>
        <v/>
      </c>
      <c r="P71" s="159">
        <f t="shared" si="35"/>
        <v>2.2128832705755781E-3</v>
      </c>
    </row>
    <row r="72" spans="2:16" ht="18.75" x14ac:dyDescent="0.25">
      <c r="B72" s="64" t="s">
        <v>65</v>
      </c>
      <c r="C72" s="158" t="str">
        <f t="shared" ref="C72:H72" si="36">IF(C67=0,"",C69/C68)</f>
        <v/>
      </c>
      <c r="D72" s="158" t="str">
        <f t="shared" si="36"/>
        <v/>
      </c>
      <c r="E72" s="158" t="str">
        <f t="shared" si="36"/>
        <v/>
      </c>
      <c r="F72" s="158" t="str">
        <f t="shared" si="36"/>
        <v/>
      </c>
      <c r="G72" s="158" t="str">
        <f t="shared" si="36"/>
        <v/>
      </c>
      <c r="H72" s="158" t="str">
        <f t="shared" si="36"/>
        <v/>
      </c>
      <c r="J72" s="147" t="s">
        <v>65</v>
      </c>
      <c r="K72" s="158">
        <f t="shared" ref="K72:P72" si="37">IF(K67=0,"",K69/K68)</f>
        <v>0.24750330250990754</v>
      </c>
      <c r="L72" s="158">
        <f t="shared" si="37"/>
        <v>0.25906332453825859</v>
      </c>
      <c r="M72" s="158">
        <f t="shared" si="37"/>
        <v>0.27285201149425287</v>
      </c>
      <c r="N72" s="158">
        <f t="shared" si="37"/>
        <v>0.310546875</v>
      </c>
      <c r="O72" s="158" t="str">
        <f t="shared" si="37"/>
        <v/>
      </c>
      <c r="P72" s="157">
        <f t="shared" si="37"/>
        <v>0.26824369492555455</v>
      </c>
    </row>
    <row r="73" spans="2:16" ht="18.75" x14ac:dyDescent="0.3">
      <c r="B73" s="71" t="s">
        <v>71</v>
      </c>
      <c r="C73" s="79" t="str">
        <f>IF(C68=0,"",C70/C69)</f>
        <v/>
      </c>
      <c r="D73" s="79" t="str">
        <f>IF(D68=0,"",D70/D69)</f>
        <v/>
      </c>
      <c r="E73" s="79" t="str">
        <f>IF(E68=0,"",E70/E69)</f>
        <v/>
      </c>
      <c r="F73" s="79" t="str">
        <f>IF(F68=0,"",F70/F69)</f>
        <v/>
      </c>
      <c r="G73" s="79" t="str">
        <f>IF(G68=0,"",G70/G69)</f>
        <v/>
      </c>
      <c r="H73" s="156">
        <f>SUM(C73:G73)</f>
        <v>0</v>
      </c>
      <c r="J73" s="155" t="s">
        <v>71</v>
      </c>
      <c r="K73" s="79">
        <f>'AAS Series 2 Data'!J48+'AAS Series 1 Data'!J48</f>
        <v>247.18</v>
      </c>
      <c r="L73" s="79">
        <f>'AAS Series 2 Data'!K48+'AAS Series 1 Data'!K48</f>
        <v>448.76000000000005</v>
      </c>
      <c r="M73" s="79">
        <f>'AAS Series 2 Data'!L48+'AAS Series 1 Data'!L48</f>
        <v>346.52</v>
      </c>
      <c r="N73" s="79">
        <f>'AAS Series 2 Data'!M48+'AAS Series 1 Data'!M48</f>
        <v>268.53000000000003</v>
      </c>
      <c r="O73" s="79">
        <f>'AAS Series 2 Data'!N48+'AAS Series 1 Data'!N48</f>
        <v>0</v>
      </c>
      <c r="P73" s="154">
        <f>SUM(K73:O73)</f>
        <v>1310.99</v>
      </c>
    </row>
    <row r="74" spans="2:16" ht="18.75" x14ac:dyDescent="0.3">
      <c r="B74" s="64" t="s">
        <v>77</v>
      </c>
      <c r="C74" s="151">
        <f>'AAS Series 2 Data'!J30+'AAS Series 1 Data'!J30</f>
        <v>0</v>
      </c>
      <c r="D74" s="151">
        <f>'AAS Series 2 Data'!K30+'AAS Series 1 Data'!K30</f>
        <v>0</v>
      </c>
      <c r="E74" s="151">
        <f>'AAS Series 2 Data'!L30+'AAS Series 1 Data'!L30</f>
        <v>0</v>
      </c>
      <c r="F74" s="151">
        <f>'AAS Series 2 Data'!M30+'AAS Series 1 Data'!M30</f>
        <v>0</v>
      </c>
      <c r="G74" s="151">
        <f>'AAS Series 2 Data'!N30+'AAS Series 1 Data'!N30</f>
        <v>0</v>
      </c>
      <c r="H74" s="153">
        <f>SUM(C74:G74)</f>
        <v>0</v>
      </c>
      <c r="J74" s="147" t="s">
        <v>77</v>
      </c>
      <c r="K74" s="151">
        <f>'AAS Series 2 Data'!J49+'AAS Series 1 Data'!J49</f>
        <v>45</v>
      </c>
      <c r="L74" s="151">
        <f>'AAS Series 2 Data'!K49+'AAS Series 1 Data'!K49</f>
        <v>113</v>
      </c>
      <c r="M74" s="151">
        <f>'AAS Series 2 Data'!L49+'AAS Series 1 Data'!L49</f>
        <v>57</v>
      </c>
      <c r="N74" s="151">
        <f>'AAS Series 2 Data'!M49+'AAS Series 1 Data'!M49</f>
        <v>46</v>
      </c>
      <c r="O74" s="151">
        <f>'AAS Series 2 Data'!N49+'AAS Series 1 Data'!N49</f>
        <v>0</v>
      </c>
      <c r="P74" s="152">
        <f>SUM(K74:O74)</f>
        <v>261</v>
      </c>
    </row>
    <row r="75" spans="2:16" ht="18.75" x14ac:dyDescent="0.3">
      <c r="B75" s="64" t="s">
        <v>78</v>
      </c>
      <c r="C75" s="151">
        <f>'AAS Series 2 Data'!J31+'AAS Series 1 Data'!J31</f>
        <v>0</v>
      </c>
      <c r="D75" s="151">
        <f>'AAS Series 2 Data'!K31+'AAS Series 1 Data'!K31</f>
        <v>0</v>
      </c>
      <c r="E75" s="151">
        <f>'AAS Series 2 Data'!L31+'AAS Series 1 Data'!L31</f>
        <v>0</v>
      </c>
      <c r="F75" s="151">
        <f>'AAS Series 2 Data'!M31+'AAS Series 1 Data'!M31</f>
        <v>0</v>
      </c>
      <c r="G75" s="151">
        <f>'AAS Series 2 Data'!N31+'AAS Series 1 Data'!N31</f>
        <v>0</v>
      </c>
      <c r="H75" s="151">
        <f>'AAS Series 2 Data'!O31+'AAS Series 1 Data'!O31</f>
        <v>0</v>
      </c>
      <c r="J75" s="147" t="s">
        <v>78</v>
      </c>
      <c r="K75" s="151">
        <f>'AAS Series 2 Data'!J50+'AAS Series 1 Data'!J50</f>
        <v>15</v>
      </c>
      <c r="L75" s="151">
        <f>'AAS Series 2 Data'!K50+'AAS Series 1 Data'!K50</f>
        <v>2351</v>
      </c>
      <c r="M75" s="151">
        <f>'AAS Series 2 Data'!L50+'AAS Series 1 Data'!L50</f>
        <v>194</v>
      </c>
      <c r="N75" s="151">
        <f>'AAS Series 2 Data'!M50+'AAS Series 1 Data'!M50</f>
        <v>15</v>
      </c>
      <c r="O75" s="151">
        <f>'AAS Series 2 Data'!N50+'AAS Series 1 Data'!N50</f>
        <v>0</v>
      </c>
      <c r="P75" s="152">
        <f>SUM(K75:O75)</f>
        <v>2575</v>
      </c>
    </row>
    <row r="76" spans="2:16" ht="18.75" x14ac:dyDescent="0.3">
      <c r="B76" s="64" t="s">
        <v>67</v>
      </c>
      <c r="C76" s="151">
        <f>'AAS Series 2 Data'!J32+'AAS Series 1 Data'!J32</f>
        <v>0</v>
      </c>
      <c r="D76" s="151">
        <f>'AAS Series 2 Data'!K32+'AAS Series 1 Data'!K32</f>
        <v>0</v>
      </c>
      <c r="E76" s="151">
        <f>'AAS Series 2 Data'!L32+'AAS Series 1 Data'!L32</f>
        <v>0</v>
      </c>
      <c r="F76" s="151">
        <f>'AAS Series 2 Data'!M32+'AAS Series 1 Data'!M32</f>
        <v>0</v>
      </c>
      <c r="G76" s="151">
        <f>'AAS Series 2 Data'!N32+'AAS Series 1 Data'!N32</f>
        <v>0</v>
      </c>
      <c r="H76" s="153">
        <f>SUM(C76:G76)</f>
        <v>0</v>
      </c>
      <c r="J76" s="147" t="s">
        <v>67</v>
      </c>
      <c r="K76" s="151">
        <f>'AAS Series 2 Data'!J51+'AAS Series 1 Data'!J51</f>
        <v>29941</v>
      </c>
      <c r="L76" s="151">
        <f>'AAS Series 2 Data'!K51+'AAS Series 1 Data'!K51</f>
        <v>37008</v>
      </c>
      <c r="M76" s="151">
        <f>'AAS Series 2 Data'!L51+'AAS Series 1 Data'!L51</f>
        <v>42307</v>
      </c>
      <c r="N76" s="151">
        <f>'AAS Series 2 Data'!M51+'AAS Series 1 Data'!M51</f>
        <v>31256</v>
      </c>
      <c r="O76" s="151">
        <f>'AAS Series 2 Data'!N51+'AAS Series 1 Data'!N51</f>
        <v>0</v>
      </c>
      <c r="P76" s="152">
        <f>SUM(K76:O76)</f>
        <v>140512</v>
      </c>
    </row>
    <row r="77" spans="2:16" ht="18.75" x14ac:dyDescent="0.25">
      <c r="B77" s="64" t="s">
        <v>72</v>
      </c>
      <c r="C77" s="151">
        <f>'AAS Series 2 Data'!B52+'AAS Series 1 Data'!B52</f>
        <v>1440</v>
      </c>
      <c r="D77" s="151">
        <f>'AAS Series 2 Data'!C52+'AAS Series 1 Data'!C52</f>
        <v>1580</v>
      </c>
      <c r="E77" s="151">
        <f>'AAS Series 2 Data'!D52+'AAS Series 1 Data'!D52</f>
        <v>1580</v>
      </c>
      <c r="F77" s="151">
        <f>'AAS Series 2 Data'!E52+'AAS Series 1 Data'!E52</f>
        <v>1580</v>
      </c>
      <c r="G77" s="151">
        <f>'AAS Series 2 Data'!F52+'AAS Series 1 Data'!F52</f>
        <v>1580</v>
      </c>
      <c r="H77" s="151">
        <f>'AAS Series 2 Data'!G52+'AAS Series 1 Data'!G52</f>
        <v>1580</v>
      </c>
      <c r="J77" s="147" t="s">
        <v>72</v>
      </c>
      <c r="K77" s="151">
        <f>'AAS Series 2 Data'!J52+'AAS Series 1 Data'!J52</f>
        <v>1440</v>
      </c>
      <c r="L77" s="151">
        <f>'AAS Series 2 Data'!K52+'AAS Series 1 Data'!K52</f>
        <v>1580</v>
      </c>
      <c r="M77" s="151">
        <f>'AAS Series 2 Data'!L52+'AAS Series 1 Data'!L52</f>
        <v>1580</v>
      </c>
      <c r="N77" s="151">
        <f>'AAS Series 2 Data'!M52+'AAS Series 1 Data'!M52</f>
        <v>1580</v>
      </c>
      <c r="O77" s="151">
        <f>'AAS Series 2 Data'!N52+'AAS Series 1 Data'!N52</f>
        <v>1580</v>
      </c>
      <c r="P77" s="150">
        <f>'AAS Series 2 Data'!O52+'AAS Series 1 Data'!O52</f>
        <v>1580</v>
      </c>
    </row>
    <row r="78" spans="2:16" ht="18.75" x14ac:dyDescent="0.25">
      <c r="B78" s="64" t="s">
        <v>113</v>
      </c>
      <c r="C78" s="149" t="str">
        <f t="shared" ref="C78:H78" si="38">IF(C67=0,"",C68/(C74+C79))</f>
        <v/>
      </c>
      <c r="D78" s="149" t="str">
        <f t="shared" si="38"/>
        <v/>
      </c>
      <c r="E78" s="149" t="str">
        <f t="shared" si="38"/>
        <v/>
      </c>
      <c r="F78" s="149" t="str">
        <f t="shared" si="38"/>
        <v/>
      </c>
      <c r="G78" s="149" t="str">
        <f t="shared" si="38"/>
        <v/>
      </c>
      <c r="H78" s="149" t="str">
        <f t="shared" si="38"/>
        <v/>
      </c>
      <c r="J78" s="147" t="s">
        <v>113</v>
      </c>
      <c r="K78" s="149">
        <f t="shared" ref="K78:P78" si="39">IF(K67=0,"",K68/(K74+K79))</f>
        <v>11.505895019051939</v>
      </c>
      <c r="L78" s="149">
        <f t="shared" si="39"/>
        <v>5.5562566110564697</v>
      </c>
      <c r="M78" s="149">
        <f t="shared" si="39"/>
        <v>16.615621718404132</v>
      </c>
      <c r="N78" s="149">
        <f t="shared" si="39"/>
        <v>5.8374384236453203</v>
      </c>
      <c r="O78" s="149" t="str">
        <f t="shared" si="39"/>
        <v/>
      </c>
      <c r="P78" s="148">
        <f t="shared" si="39"/>
        <v>9.4046938642628213</v>
      </c>
    </row>
    <row r="79" spans="2:16" ht="18.75" x14ac:dyDescent="0.25">
      <c r="B79" s="64" t="s">
        <v>73</v>
      </c>
      <c r="C79" s="146">
        <f t="shared" ref="C79:H79" si="40">IF(C76=0,0,C76/C77)</f>
        <v>0</v>
      </c>
      <c r="D79" s="146">
        <f t="shared" si="40"/>
        <v>0</v>
      </c>
      <c r="E79" s="146">
        <f t="shared" si="40"/>
        <v>0</v>
      </c>
      <c r="F79" s="146">
        <f t="shared" si="40"/>
        <v>0</v>
      </c>
      <c r="G79" s="146">
        <f t="shared" si="40"/>
        <v>0</v>
      </c>
      <c r="H79" s="146">
        <f t="shared" si="40"/>
        <v>0</v>
      </c>
      <c r="J79" s="147" t="s">
        <v>73</v>
      </c>
      <c r="K79" s="146">
        <f t="shared" ref="K79:P79" si="41">IF(K76=0,0,K76/K77)</f>
        <v>20.792361111111113</v>
      </c>
      <c r="L79" s="146">
        <f t="shared" si="41"/>
        <v>23.422784810126583</v>
      </c>
      <c r="M79" s="146">
        <f t="shared" si="41"/>
        <v>26.776582278481012</v>
      </c>
      <c r="N79" s="146">
        <f t="shared" si="41"/>
        <v>19.782278481012657</v>
      </c>
      <c r="O79" s="146">
        <f t="shared" si="41"/>
        <v>0</v>
      </c>
      <c r="P79" s="145">
        <f t="shared" si="41"/>
        <v>88.931645569620258</v>
      </c>
    </row>
    <row r="80" spans="2:16" ht="18.75" x14ac:dyDescent="0.25">
      <c r="B80" s="144" t="s">
        <v>74</v>
      </c>
      <c r="C80" s="142" t="str">
        <f t="shared" ref="C80:H80" si="42">IF(C67=0,"",(C79+C74)/C68)</f>
        <v/>
      </c>
      <c r="D80" s="142" t="str">
        <f t="shared" si="42"/>
        <v/>
      </c>
      <c r="E80" s="142" t="str">
        <f t="shared" si="42"/>
        <v/>
      </c>
      <c r="F80" s="142" t="str">
        <f t="shared" si="42"/>
        <v/>
      </c>
      <c r="G80" s="142" t="str">
        <f t="shared" si="42"/>
        <v/>
      </c>
      <c r="H80" s="142" t="str">
        <f t="shared" si="42"/>
        <v/>
      </c>
      <c r="J80" s="143" t="s">
        <v>74</v>
      </c>
      <c r="K80" s="142">
        <f t="shared" ref="K80:P80" si="43">IF(K67=0,"",(K79+K74)/K68)</f>
        <v>8.6911969763687077E-2</v>
      </c>
      <c r="L80" s="142">
        <f t="shared" si="43"/>
        <v>0.17997728866771318</v>
      </c>
      <c r="M80" s="142">
        <f t="shared" si="43"/>
        <v>6.0184326349483487E-2</v>
      </c>
      <c r="N80" s="142">
        <f t="shared" si="43"/>
        <v>0.17130801687763711</v>
      </c>
      <c r="O80" s="142" t="str">
        <f t="shared" si="43"/>
        <v/>
      </c>
      <c r="P80" s="141">
        <f t="shared" si="43"/>
        <v>0.10632988318736562</v>
      </c>
    </row>
    <row r="81" spans="2:16" ht="19.5" thickBot="1" x14ac:dyDescent="0.3">
      <c r="B81" s="140" t="s">
        <v>112</v>
      </c>
      <c r="C81" s="139" t="e">
        <f t="shared" ref="C81:H81" si="44">C73-C69</f>
        <v>#VALUE!</v>
      </c>
      <c r="D81" s="139" t="e">
        <f t="shared" si="44"/>
        <v>#VALUE!</v>
      </c>
      <c r="E81" s="139" t="e">
        <f t="shared" si="44"/>
        <v>#VALUE!</v>
      </c>
      <c r="F81" s="139" t="e">
        <f t="shared" si="44"/>
        <v>#VALUE!</v>
      </c>
      <c r="G81" s="139" t="e">
        <f t="shared" si="44"/>
        <v>#VALUE!</v>
      </c>
      <c r="H81" s="139">
        <f t="shared" si="44"/>
        <v>0</v>
      </c>
      <c r="J81" s="138" t="s">
        <v>112</v>
      </c>
      <c r="K81" s="137">
        <f t="shared" ref="K81:P81" si="45">K73-K69</f>
        <v>59.819999999999993</v>
      </c>
      <c r="L81" s="137">
        <f t="shared" si="45"/>
        <v>252.39000000000004</v>
      </c>
      <c r="M81" s="137">
        <f t="shared" si="45"/>
        <v>-33.29000000000002</v>
      </c>
      <c r="N81" s="137">
        <f t="shared" si="45"/>
        <v>149.28000000000003</v>
      </c>
      <c r="O81" s="137">
        <f t="shared" si="45"/>
        <v>0</v>
      </c>
      <c r="P81" s="136">
        <f t="shared" si="45"/>
        <v>428.20000000000005</v>
      </c>
    </row>
    <row r="82" spans="2:16" s="134" customFormat="1" ht="15.75" thickTop="1" x14ac:dyDescent="0.25">
      <c r="C82" s="135" t="e">
        <f t="shared" ref="C82:H82" si="46">C81/C73</f>
        <v>#VALUE!</v>
      </c>
      <c r="D82" s="135" t="e">
        <f t="shared" si="46"/>
        <v>#VALUE!</v>
      </c>
      <c r="E82" s="135" t="e">
        <f t="shared" si="46"/>
        <v>#VALUE!</v>
      </c>
      <c r="F82" s="135" t="e">
        <f t="shared" si="46"/>
        <v>#VALUE!</v>
      </c>
      <c r="G82" s="135" t="e">
        <f t="shared" si="46"/>
        <v>#VALUE!</v>
      </c>
      <c r="H82" s="135" t="e">
        <f t="shared" si="46"/>
        <v>#DIV/0!</v>
      </c>
      <c r="K82" s="135">
        <f t="shared" ref="K82:P82" si="47">K81/K73</f>
        <v>0.2420098713488146</v>
      </c>
      <c r="L82" s="135">
        <f t="shared" si="47"/>
        <v>0.56241643640253147</v>
      </c>
      <c r="M82" s="135">
        <f t="shared" si="47"/>
        <v>-9.6069490938474028E-2</v>
      </c>
      <c r="N82" s="135">
        <f t="shared" si="47"/>
        <v>0.55591554016311029</v>
      </c>
      <c r="O82" s="135" t="e">
        <f t="shared" si="47"/>
        <v>#DIV/0!</v>
      </c>
      <c r="P82" s="135">
        <f t="shared" si="47"/>
        <v>0.32662339148277258</v>
      </c>
    </row>
    <row r="83" spans="2:16" s="134" customFormat="1" x14ac:dyDescent="0.25"/>
    <row r="84" spans="2:16" s="134" customFormat="1" x14ac:dyDescent="0.25"/>
    <row r="85" spans="2:16" s="134" customFormat="1" x14ac:dyDescent="0.25"/>
    <row r="86" spans="2:16" s="134" customFormat="1" x14ac:dyDescent="0.25"/>
    <row r="87" spans="2:16" s="134" customFormat="1" x14ac:dyDescent="0.25"/>
    <row r="88" spans="2:16" s="134" customFormat="1" x14ac:dyDescent="0.25"/>
    <row r="89" spans="2:16" s="134" customFormat="1" x14ac:dyDescent="0.25"/>
    <row r="90" spans="2:16" s="134" customFormat="1" x14ac:dyDescent="0.25"/>
    <row r="91" spans="2:16" s="134" customFormat="1" x14ac:dyDescent="0.25"/>
    <row r="92" spans="2:16" s="134" customFormat="1" x14ac:dyDescent="0.25"/>
    <row r="93" spans="2:16" s="134" customFormat="1" x14ac:dyDescent="0.25"/>
    <row r="94" spans="2:16" s="134" customFormat="1" x14ac:dyDescent="0.25"/>
    <row r="95" spans="2:16" s="134" customFormat="1" x14ac:dyDescent="0.25"/>
    <row r="96" spans="2:16" s="134" customFormat="1" x14ac:dyDescent="0.25"/>
    <row r="97" s="134" customFormat="1" x14ac:dyDescent="0.25"/>
    <row r="98" s="134" customFormat="1" x14ac:dyDescent="0.25"/>
    <row r="99" s="134" customFormat="1" x14ac:dyDescent="0.25"/>
    <row r="100" s="134" customFormat="1" x14ac:dyDescent="0.25"/>
    <row r="101" s="134" customFormat="1" x14ac:dyDescent="0.25"/>
    <row r="102" s="134" customFormat="1" x14ac:dyDescent="0.25"/>
    <row r="103" s="134" customFormat="1" x14ac:dyDescent="0.25"/>
    <row r="104" s="134" customFormat="1" x14ac:dyDescent="0.25"/>
    <row r="105" s="134" customFormat="1" x14ac:dyDescent="0.25"/>
    <row r="106" s="134" customFormat="1" x14ac:dyDescent="0.25"/>
    <row r="107" s="134" customFormat="1" x14ac:dyDescent="0.25"/>
    <row r="108" s="134" customFormat="1" x14ac:dyDescent="0.25"/>
    <row r="109" s="134" customFormat="1" x14ac:dyDescent="0.25"/>
    <row r="110" s="134" customFormat="1" x14ac:dyDescent="0.25"/>
    <row r="111" s="134" customFormat="1" x14ac:dyDescent="0.25"/>
    <row r="112" s="134" customFormat="1" x14ac:dyDescent="0.25"/>
    <row r="113" s="134" customFormat="1" x14ac:dyDescent="0.25"/>
    <row r="114" s="134" customFormat="1" x14ac:dyDescent="0.25"/>
    <row r="115" s="134" customFormat="1" x14ac:dyDescent="0.25"/>
    <row r="116" s="134" customFormat="1" x14ac:dyDescent="0.25"/>
    <row r="117" s="134" customFormat="1" x14ac:dyDescent="0.25"/>
    <row r="118" s="134" customFormat="1" x14ac:dyDescent="0.25"/>
    <row r="119" s="134" customFormat="1" x14ac:dyDescent="0.25"/>
    <row r="120" s="134" customFormat="1" x14ac:dyDescent="0.25"/>
    <row r="121" s="134" customFormat="1" x14ac:dyDescent="0.25"/>
    <row r="122" s="134" customFormat="1" x14ac:dyDescent="0.25"/>
    <row r="123" s="134" customFormat="1" x14ac:dyDescent="0.25"/>
    <row r="124" s="134" customFormat="1" x14ac:dyDescent="0.25"/>
    <row r="125" s="134" customFormat="1" x14ac:dyDescent="0.25"/>
    <row r="126" s="134" customFormat="1" x14ac:dyDescent="0.25"/>
    <row r="127" s="134" customFormat="1" x14ac:dyDescent="0.25"/>
    <row r="128" s="134" customFormat="1" x14ac:dyDescent="0.25"/>
    <row r="129" s="134" customFormat="1" x14ac:dyDescent="0.25"/>
    <row r="130" s="134" customFormat="1" x14ac:dyDescent="0.25"/>
    <row r="131" s="134" customFormat="1" x14ac:dyDescent="0.25"/>
    <row r="132" s="134" customFormat="1" x14ac:dyDescent="0.25"/>
    <row r="133" s="134" customFormat="1" x14ac:dyDescent="0.25"/>
    <row r="134" s="134" customFormat="1" x14ac:dyDescent="0.25"/>
    <row r="135" s="134" customFormat="1" x14ac:dyDescent="0.25"/>
    <row r="136" s="134" customFormat="1" x14ac:dyDescent="0.25"/>
    <row r="137" s="134" customFormat="1" x14ac:dyDescent="0.25"/>
    <row r="138" s="134" customFormat="1" x14ac:dyDescent="0.25"/>
    <row r="139" s="134" customFormat="1" x14ac:dyDescent="0.25"/>
    <row r="140" s="134" customFormat="1" x14ac:dyDescent="0.25"/>
    <row r="141" s="134" customFormat="1" x14ac:dyDescent="0.25"/>
    <row r="142" s="134" customFormat="1" x14ac:dyDescent="0.25"/>
    <row r="143" s="134" customFormat="1" x14ac:dyDescent="0.25"/>
    <row r="144" s="134" customFormat="1" x14ac:dyDescent="0.25"/>
    <row r="145" s="134" customFormat="1" x14ac:dyDescent="0.25"/>
    <row r="146" s="134" customFormat="1" x14ac:dyDescent="0.25"/>
    <row r="147" s="134" customFormat="1" x14ac:dyDescent="0.25"/>
    <row r="148" s="134" customFormat="1" x14ac:dyDescent="0.25"/>
    <row r="149" s="134" customFormat="1" x14ac:dyDescent="0.25"/>
    <row r="150" s="134" customFormat="1" x14ac:dyDescent="0.25"/>
    <row r="151" s="134" customFormat="1" x14ac:dyDescent="0.25"/>
    <row r="152" s="134" customFormat="1" x14ac:dyDescent="0.25"/>
    <row r="153" s="134" customFormat="1" x14ac:dyDescent="0.25"/>
    <row r="154" s="134" customFormat="1" x14ac:dyDescent="0.25"/>
    <row r="155" s="134" customFormat="1" x14ac:dyDescent="0.25"/>
    <row r="156" s="134" customFormat="1" x14ac:dyDescent="0.25"/>
    <row r="157" s="134" customFormat="1" x14ac:dyDescent="0.25"/>
    <row r="158" s="134" customFormat="1" x14ac:dyDescent="0.25"/>
    <row r="159" s="134" customFormat="1" x14ac:dyDescent="0.25"/>
    <row r="160" s="134" customFormat="1" x14ac:dyDescent="0.25"/>
    <row r="161" s="134" customFormat="1" x14ac:dyDescent="0.25"/>
    <row r="162" s="134" customFormat="1" x14ac:dyDescent="0.25"/>
    <row r="163" s="134" customFormat="1" x14ac:dyDescent="0.25"/>
    <row r="164" s="134" customFormat="1" x14ac:dyDescent="0.25"/>
    <row r="165" s="134" customFormat="1" x14ac:dyDescent="0.25"/>
    <row r="166" s="134" customFormat="1" x14ac:dyDescent="0.25"/>
    <row r="167" s="134" customFormat="1" x14ac:dyDescent="0.25"/>
    <row r="168" s="134" customFormat="1" x14ac:dyDescent="0.25"/>
    <row r="169" s="134" customFormat="1" x14ac:dyDescent="0.25"/>
    <row r="170" s="134" customFormat="1" x14ac:dyDescent="0.25"/>
    <row r="171" s="134" customFormat="1" x14ac:dyDescent="0.25"/>
    <row r="172" s="134" customFormat="1" x14ac:dyDescent="0.25"/>
    <row r="173" s="134" customFormat="1" x14ac:dyDescent="0.25"/>
    <row r="174" s="134" customFormat="1" x14ac:dyDescent="0.25"/>
    <row r="175" s="134" customFormat="1" x14ac:dyDescent="0.25"/>
    <row r="176" s="134" customFormat="1" x14ac:dyDescent="0.25"/>
    <row r="177" s="134" customFormat="1" x14ac:dyDescent="0.25"/>
    <row r="178" s="134" customFormat="1" x14ac:dyDescent="0.25"/>
    <row r="179" s="134" customFormat="1" x14ac:dyDescent="0.25"/>
    <row r="180" s="134" customFormat="1" x14ac:dyDescent="0.25"/>
    <row r="181" s="134" customFormat="1" x14ac:dyDescent="0.25"/>
    <row r="182" s="134" customFormat="1" x14ac:dyDescent="0.25"/>
    <row r="183" s="134" customFormat="1" x14ac:dyDescent="0.25"/>
    <row r="184" s="134" customFormat="1" x14ac:dyDescent="0.25"/>
    <row r="185" s="134" customFormat="1" x14ac:dyDescent="0.25"/>
    <row r="186" s="134" customFormat="1" x14ac:dyDescent="0.25"/>
    <row r="187" s="134" customFormat="1" x14ac:dyDescent="0.25"/>
    <row r="188" s="134" customFormat="1" x14ac:dyDescent="0.25"/>
    <row r="189" s="134" customFormat="1" x14ac:dyDescent="0.25"/>
    <row r="190" s="134" customFormat="1" x14ac:dyDescent="0.25"/>
    <row r="191" s="134" customFormat="1" x14ac:dyDescent="0.25"/>
    <row r="192" s="134" customFormat="1" x14ac:dyDescent="0.25"/>
    <row r="193" s="134" customFormat="1" x14ac:dyDescent="0.25"/>
    <row r="194" s="134" customFormat="1" x14ac:dyDescent="0.25"/>
    <row r="195" s="134" customFormat="1" x14ac:dyDescent="0.25"/>
    <row r="196" s="134" customFormat="1" x14ac:dyDescent="0.25"/>
    <row r="197" s="134" customFormat="1" x14ac:dyDescent="0.25"/>
    <row r="198" s="134" customFormat="1" x14ac:dyDescent="0.25"/>
    <row r="199" s="134" customFormat="1" x14ac:dyDescent="0.25"/>
    <row r="200" s="134" customFormat="1" x14ac:dyDescent="0.25"/>
    <row r="201" s="134" customFormat="1" x14ac:dyDescent="0.25"/>
    <row r="202" s="134" customFormat="1" x14ac:dyDescent="0.25"/>
    <row r="203" s="134" customFormat="1" x14ac:dyDescent="0.25"/>
    <row r="204" s="134" customFormat="1" x14ac:dyDescent="0.25"/>
    <row r="205" s="134" customFormat="1" x14ac:dyDescent="0.25"/>
    <row r="206" s="134" customFormat="1" x14ac:dyDescent="0.25"/>
    <row r="207" s="134" customFormat="1" x14ac:dyDescent="0.25"/>
    <row r="208" s="134" customFormat="1" x14ac:dyDescent="0.25"/>
    <row r="209" s="134" customFormat="1" x14ac:dyDescent="0.25"/>
    <row r="210" s="134" customFormat="1" x14ac:dyDescent="0.25"/>
    <row r="211" s="134" customFormat="1" x14ac:dyDescent="0.25"/>
    <row r="212" s="134" customFormat="1" x14ac:dyDescent="0.25"/>
    <row r="213" s="134" customFormat="1" x14ac:dyDescent="0.25"/>
    <row r="214" s="134" customFormat="1" x14ac:dyDescent="0.25"/>
    <row r="215" s="134" customFormat="1" x14ac:dyDescent="0.25"/>
    <row r="216" s="134" customFormat="1" x14ac:dyDescent="0.25"/>
    <row r="217" s="134" customFormat="1" x14ac:dyDescent="0.25"/>
    <row r="218" s="134" customFormat="1" x14ac:dyDescent="0.25"/>
    <row r="219" s="134" customFormat="1" x14ac:dyDescent="0.25"/>
    <row r="220" s="134" customFormat="1" x14ac:dyDescent="0.25"/>
    <row r="221" s="134" customFormat="1" x14ac:dyDescent="0.25"/>
    <row r="222" s="134" customFormat="1" x14ac:dyDescent="0.25"/>
    <row r="223" s="134" customFormat="1" x14ac:dyDescent="0.25"/>
    <row r="224" s="134" customFormat="1" x14ac:dyDescent="0.25"/>
    <row r="225" s="134" customFormat="1" x14ac:dyDescent="0.25"/>
    <row r="226" s="134" customFormat="1" x14ac:dyDescent="0.25"/>
    <row r="227" s="134" customFormat="1" x14ac:dyDescent="0.25"/>
    <row r="228" s="134" customFormat="1" x14ac:dyDescent="0.25"/>
    <row r="229" s="134" customFormat="1" x14ac:dyDescent="0.25"/>
    <row r="230" s="134" customFormat="1" x14ac:dyDescent="0.25"/>
    <row r="231" s="134" customFormat="1" x14ac:dyDescent="0.25"/>
    <row r="232" s="134" customFormat="1" x14ac:dyDescent="0.25"/>
    <row r="233" s="134" customFormat="1" x14ac:dyDescent="0.25"/>
    <row r="234" s="134" customFormat="1" x14ac:dyDescent="0.25"/>
    <row r="235" s="134" customFormat="1" x14ac:dyDescent="0.25"/>
    <row r="236" s="134" customFormat="1" x14ac:dyDescent="0.25"/>
    <row r="237" s="134" customFormat="1" x14ac:dyDescent="0.25"/>
    <row r="238" s="134" customFormat="1" x14ac:dyDescent="0.25"/>
    <row r="239" s="134" customFormat="1" x14ac:dyDescent="0.25"/>
    <row r="240" s="134" customFormat="1" x14ac:dyDescent="0.25"/>
    <row r="241" s="134" customFormat="1" x14ac:dyDescent="0.25"/>
    <row r="242" s="134" customFormat="1" x14ac:dyDescent="0.25"/>
    <row r="243" s="134" customFormat="1" x14ac:dyDescent="0.25"/>
    <row r="244" s="134" customFormat="1" x14ac:dyDescent="0.25"/>
    <row r="245" s="134" customFormat="1" x14ac:dyDescent="0.25"/>
    <row r="246" s="134" customFormat="1" x14ac:dyDescent="0.25"/>
    <row r="247" s="134" customFormat="1" x14ac:dyDescent="0.25"/>
    <row r="248" s="134" customFormat="1" x14ac:dyDescent="0.25"/>
    <row r="249" s="134" customFormat="1" x14ac:dyDescent="0.25"/>
    <row r="250" s="134" customFormat="1" x14ac:dyDescent="0.25"/>
    <row r="251" s="134" customFormat="1" x14ac:dyDescent="0.25"/>
    <row r="252" s="134" customFormat="1" x14ac:dyDescent="0.25"/>
    <row r="253" s="134" customFormat="1" x14ac:dyDescent="0.25"/>
    <row r="254" s="134" customFormat="1" x14ac:dyDescent="0.25"/>
    <row r="255" s="134" customFormat="1" x14ac:dyDescent="0.25"/>
    <row r="256" s="134" customFormat="1" x14ac:dyDescent="0.25"/>
    <row r="257" s="134" customFormat="1" x14ac:dyDescent="0.25"/>
    <row r="258" s="134" customFormat="1" x14ac:dyDescent="0.25"/>
    <row r="259" s="134" customFormat="1" x14ac:dyDescent="0.25"/>
    <row r="260" s="134" customFormat="1" x14ac:dyDescent="0.25"/>
    <row r="261" s="134" customFormat="1" x14ac:dyDescent="0.25"/>
    <row r="262" s="134" customFormat="1" x14ac:dyDescent="0.25"/>
    <row r="263" s="134" customFormat="1" x14ac:dyDescent="0.25"/>
    <row r="264" s="134" customFormat="1" x14ac:dyDescent="0.25"/>
    <row r="265" s="134" customFormat="1" x14ac:dyDescent="0.25"/>
    <row r="266" s="134" customFormat="1" x14ac:dyDescent="0.25"/>
    <row r="267" s="134" customFormat="1" x14ac:dyDescent="0.25"/>
    <row r="268" s="134" customFormat="1" x14ac:dyDescent="0.25"/>
    <row r="269" s="134" customFormat="1" x14ac:dyDescent="0.25"/>
    <row r="270" s="134" customFormat="1" x14ac:dyDescent="0.25"/>
    <row r="271" s="134" customFormat="1" x14ac:dyDescent="0.25"/>
    <row r="272" s="134" customFormat="1" x14ac:dyDescent="0.25"/>
    <row r="273" s="134" customFormat="1" x14ac:dyDescent="0.25"/>
    <row r="274" s="134" customFormat="1" x14ac:dyDescent="0.25"/>
    <row r="275" s="134" customFormat="1" x14ac:dyDescent="0.25"/>
    <row r="276" s="134" customFormat="1" x14ac:dyDescent="0.25"/>
    <row r="277" s="134" customFormat="1" x14ac:dyDescent="0.25"/>
    <row r="278" s="134" customFormat="1" x14ac:dyDescent="0.25"/>
    <row r="279" s="134" customFormat="1" x14ac:dyDescent="0.25"/>
    <row r="280" s="134" customFormat="1" x14ac:dyDescent="0.25"/>
    <row r="281" s="134" customFormat="1" x14ac:dyDescent="0.25"/>
    <row r="282" s="134" customFormat="1" x14ac:dyDescent="0.25"/>
    <row r="283" s="134" customFormat="1" x14ac:dyDescent="0.25"/>
    <row r="284" s="134" customFormat="1" x14ac:dyDescent="0.25"/>
    <row r="285" s="134" customFormat="1" x14ac:dyDescent="0.25"/>
    <row r="286" s="134" customFormat="1" x14ac:dyDescent="0.25"/>
    <row r="287" s="134" customFormat="1" x14ac:dyDescent="0.25"/>
    <row r="288" s="134" customFormat="1" x14ac:dyDescent="0.25"/>
    <row r="289" s="134" customFormat="1" x14ac:dyDescent="0.25"/>
    <row r="290" s="134" customFormat="1" x14ac:dyDescent="0.25"/>
    <row r="291" s="134" customFormat="1" x14ac:dyDescent="0.25"/>
    <row r="292" s="134" customFormat="1" x14ac:dyDescent="0.25"/>
    <row r="293" s="134" customFormat="1" x14ac:dyDescent="0.25"/>
    <row r="294" s="134" customFormat="1" x14ac:dyDescent="0.25"/>
    <row r="295" s="134" customFormat="1" x14ac:dyDescent="0.25"/>
    <row r="296" s="134" customFormat="1" x14ac:dyDescent="0.25"/>
    <row r="297" s="134" customFormat="1" x14ac:dyDescent="0.25"/>
    <row r="298" s="134" customFormat="1" x14ac:dyDescent="0.25"/>
    <row r="299" s="134" customFormat="1" x14ac:dyDescent="0.25"/>
    <row r="300" s="134" customFormat="1" x14ac:dyDescent="0.25"/>
    <row r="301" s="134" customFormat="1" x14ac:dyDescent="0.25"/>
    <row r="302" s="134" customFormat="1" x14ac:dyDescent="0.25"/>
    <row r="303" s="134" customFormat="1" x14ac:dyDescent="0.25"/>
    <row r="304" s="134" customFormat="1" x14ac:dyDescent="0.25"/>
    <row r="305" s="134" customFormat="1" x14ac:dyDescent="0.25"/>
    <row r="306" s="134" customFormat="1" x14ac:dyDescent="0.25"/>
    <row r="307" s="134" customFormat="1" x14ac:dyDescent="0.25"/>
    <row r="308" s="134" customFormat="1" x14ac:dyDescent="0.25"/>
    <row r="309" s="134" customFormat="1" x14ac:dyDescent="0.25"/>
    <row r="310" s="134" customFormat="1" x14ac:dyDescent="0.25"/>
    <row r="311" s="134" customFormat="1" x14ac:dyDescent="0.25"/>
    <row r="312" s="134" customFormat="1" x14ac:dyDescent="0.25"/>
    <row r="313" s="134" customFormat="1" x14ac:dyDescent="0.25"/>
    <row r="314" s="134" customFormat="1" x14ac:dyDescent="0.25"/>
    <row r="315" s="134" customFormat="1" x14ac:dyDescent="0.25"/>
    <row r="316" s="134" customFormat="1" x14ac:dyDescent="0.25"/>
    <row r="317" s="134" customFormat="1" x14ac:dyDescent="0.25"/>
    <row r="318" s="134" customFormat="1" x14ac:dyDescent="0.25"/>
    <row r="319" s="134" customFormat="1" x14ac:dyDescent="0.25"/>
    <row r="320" s="134" customFormat="1" x14ac:dyDescent="0.25"/>
    <row r="321" s="134" customFormat="1" x14ac:dyDescent="0.25"/>
    <row r="322" s="134" customFormat="1" x14ac:dyDescent="0.25"/>
    <row r="323" s="134" customFormat="1" x14ac:dyDescent="0.25"/>
    <row r="324" s="134" customFormat="1" x14ac:dyDescent="0.25"/>
    <row r="325" s="134" customFormat="1" x14ac:dyDescent="0.25"/>
    <row r="326" s="134" customFormat="1" x14ac:dyDescent="0.25"/>
    <row r="327" s="134" customFormat="1" x14ac:dyDescent="0.25"/>
    <row r="328" s="134" customFormat="1" x14ac:dyDescent="0.25"/>
    <row r="329" s="134" customFormat="1" x14ac:dyDescent="0.25"/>
    <row r="330" s="134" customFormat="1" x14ac:dyDescent="0.25"/>
    <row r="331" s="134" customFormat="1" x14ac:dyDescent="0.25"/>
    <row r="332" s="134" customFormat="1" x14ac:dyDescent="0.25"/>
    <row r="333" s="134" customFormat="1" x14ac:dyDescent="0.25"/>
    <row r="334" s="134" customFormat="1" x14ac:dyDescent="0.25"/>
    <row r="335" s="134" customFormat="1" x14ac:dyDescent="0.25"/>
    <row r="336" s="134" customFormat="1" x14ac:dyDescent="0.25"/>
    <row r="337" s="134" customFormat="1" x14ac:dyDescent="0.25"/>
    <row r="338" s="134" customFormat="1" x14ac:dyDescent="0.25"/>
    <row r="339" s="134" customFormat="1" x14ac:dyDescent="0.25"/>
    <row r="340" s="134" customFormat="1" x14ac:dyDescent="0.25"/>
    <row r="341" s="134" customFormat="1" x14ac:dyDescent="0.25"/>
    <row r="342" s="134" customFormat="1" x14ac:dyDescent="0.25"/>
    <row r="343" s="134" customFormat="1" x14ac:dyDescent="0.25"/>
    <row r="344" s="134" customFormat="1" x14ac:dyDescent="0.25"/>
    <row r="345" s="134" customFormat="1" x14ac:dyDescent="0.25"/>
    <row r="346" s="134" customFormat="1" x14ac:dyDescent="0.25"/>
    <row r="347" s="134" customFormat="1" x14ac:dyDescent="0.25"/>
    <row r="348" s="134" customFormat="1" x14ac:dyDescent="0.25"/>
    <row r="349" s="134" customFormat="1" x14ac:dyDescent="0.25"/>
  </sheetData>
  <mergeCells count="1">
    <mergeCell ref="B1:Q1"/>
  </mergeCells>
  <conditionalFormatting sqref="C47:H47 K47:P47 C64:H64 C81:H81 K64:P64 K81:P81">
    <cfRule type="cellIs" dxfId="27" priority="1" operator="lessThan">
      <formula>0</formula>
    </cfRule>
  </conditionalFormatting>
  <pageMargins left="0.7" right="0.7" top="0.75" bottom="0.75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B8337-8EBC-4FC8-AA85-279AEFBE9797}">
  <sheetPr codeName="Sheet1">
    <tabColor theme="9" tint="-0.249977111117893"/>
    <pageSetUpPr fitToPage="1"/>
  </sheetPr>
  <dimension ref="B1:P78"/>
  <sheetViews>
    <sheetView showGridLines="0" workbookViewId="0">
      <selection activeCell="N41" sqref="N41"/>
    </sheetView>
  </sheetViews>
  <sheetFormatPr defaultRowHeight="15" x14ac:dyDescent="0.25"/>
  <cols>
    <col min="1" max="1" width="37.5703125" customWidth="1"/>
    <col min="2" max="2" width="27.28515625" customWidth="1"/>
    <col min="3" max="10" width="11.28515625" customWidth="1"/>
    <col min="11" max="11" width="12.28515625" bestFit="1" customWidth="1"/>
    <col min="12" max="14" width="11.28515625" customWidth="1"/>
    <col min="15" max="15" width="12.7109375" customWidth="1"/>
    <col min="16" max="16" width="5.140625" style="112" bestFit="1" customWidth="1"/>
  </cols>
  <sheetData>
    <row r="1" spans="2:16" ht="40.5" customHeight="1" thickBot="1" x14ac:dyDescent="0.3">
      <c r="B1" s="203" t="s">
        <v>125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2:16" ht="18.75" x14ac:dyDescent="0.3">
      <c r="B2" s="24" t="s">
        <v>46</v>
      </c>
      <c r="C2" s="25" t="s">
        <v>22</v>
      </c>
      <c r="D2" s="25" t="s">
        <v>20</v>
      </c>
      <c r="E2" s="25" t="s">
        <v>23</v>
      </c>
      <c r="F2" s="25" t="s">
        <v>24</v>
      </c>
      <c r="G2" s="25" t="s">
        <v>5</v>
      </c>
      <c r="H2" s="25" t="s">
        <v>19</v>
      </c>
      <c r="I2" s="25" t="s">
        <v>11</v>
      </c>
      <c r="J2" s="25" t="s">
        <v>13</v>
      </c>
      <c r="K2" s="25" t="s">
        <v>14</v>
      </c>
      <c r="L2" s="25" t="s">
        <v>15</v>
      </c>
      <c r="M2" s="25" t="s">
        <v>16</v>
      </c>
      <c r="N2" s="25" t="s">
        <v>17</v>
      </c>
      <c r="O2" s="26" t="s">
        <v>18</v>
      </c>
    </row>
    <row r="3" spans="2:16" x14ac:dyDescent="0.25">
      <c r="B3" s="61" t="s">
        <v>50</v>
      </c>
      <c r="C3" s="31">
        <f>SUMIFS('Income &amp; Sales Data'!$D$2:$D$207,'Income &amp; Sales Data'!$C$2:$C$207,'P&amp;L'!$B$3,'Income &amp; Sales Data'!$A$2:$A$207,'P&amp;L'!C2)</f>
        <v>0</v>
      </c>
      <c r="D3" s="31">
        <f>SUMIFS('Income &amp; Sales Data'!$D$2:$D$207,'Income &amp; Sales Data'!$C$2:$C$207,'P&amp;L'!$B$3,'Income &amp; Sales Data'!$A$2:$A$207,'P&amp;L'!D2)</f>
        <v>0</v>
      </c>
      <c r="E3" s="31">
        <f>SUMIFS('Income &amp; Sales Data'!$D$2:$D$207,'Income &amp; Sales Data'!$C$2:$C$207,'P&amp;L'!$B$3,'Income &amp; Sales Data'!$A$2:$A$207,'P&amp;L'!E2)</f>
        <v>0</v>
      </c>
      <c r="F3" s="31">
        <f>SUMIFS('Income &amp; Sales Data'!$D$2:$D$207,'Income &amp; Sales Data'!$C$2:$C$207,'P&amp;L'!$B$3,'Income &amp; Sales Data'!$A$2:$A$207,'P&amp;L'!F2)</f>
        <v>0</v>
      </c>
      <c r="G3" s="31">
        <f>SUMIFS('Income &amp; Sales Data'!$D$2:$D$207,'Income &amp; Sales Data'!$C$2:$C$207,'P&amp;L'!$B$3,'Income &amp; Sales Data'!$A$2:$A$207,'P&amp;L'!G2)</f>
        <v>0</v>
      </c>
      <c r="H3" s="31">
        <f>SUMIFS('Income &amp; Sales Data'!$D$2:$D$207,'Income &amp; Sales Data'!$C$2:$C$207,'P&amp;L'!$B$3,'Income &amp; Sales Data'!$A$2:$A$207,'P&amp;L'!H2)</f>
        <v>0</v>
      </c>
      <c r="I3" s="31">
        <f>SUMIFS('Income &amp; Sales Data'!$D$2:$D$207,'Income &amp; Sales Data'!$C$2:$C$207,'P&amp;L'!$B$3,'Income &amp; Sales Data'!$A$2:$A$207,'P&amp;L'!I2)</f>
        <v>0</v>
      </c>
      <c r="J3" s="31">
        <f>SUMIFS('Income &amp; Sales Data'!$D$2:$D$207,'Income &amp; Sales Data'!$C$2:$C$207,'P&amp;L'!$B$3,'Income &amp; Sales Data'!$A$2:$A$207,'P&amp;L'!J2)</f>
        <v>0</v>
      </c>
      <c r="K3" s="31">
        <f>SUMIFS('Income &amp; Sales Data'!$D$2:$D$207,'Income &amp; Sales Data'!$C$2:$C$207,'P&amp;L'!$B$3,'Income &amp; Sales Data'!$A$2:$A$207,'P&amp;L'!K2)</f>
        <v>0</v>
      </c>
      <c r="L3" s="31">
        <f>SUMIFS('Income &amp; Sales Data'!$D$2:$D$207,'Income &amp; Sales Data'!$C$2:$C$207,'P&amp;L'!$B$3,'Income &amp; Sales Data'!$A$2:$A$207,'P&amp;L'!L2)</f>
        <v>0</v>
      </c>
      <c r="M3" s="31">
        <f>SUMIFS('Income &amp; Sales Data'!$D$2:$D$207,'Income &amp; Sales Data'!$C$2:$C$207,'P&amp;L'!$B$3,'Income &amp; Sales Data'!$A$2:$A$207,'P&amp;L'!M2)</f>
        <v>0</v>
      </c>
      <c r="N3" s="31">
        <f>SUMIFS('Income &amp; Sales Data'!$D$2:$D$207,'Income &amp; Sales Data'!$C$2:$C$207,'P&amp;L'!$B$3,'Income &amp; Sales Data'!$A$2:$A$207,'P&amp;L'!N2)</f>
        <v>0</v>
      </c>
      <c r="O3" s="32">
        <f t="shared" ref="O3:O10" si="0">SUM(C3:N3)</f>
        <v>0</v>
      </c>
      <c r="P3" s="113" t="e">
        <f>O3/$O$13</f>
        <v>#DIV/0!</v>
      </c>
    </row>
    <row r="4" spans="2:16" x14ac:dyDescent="0.25">
      <c r="B4" s="62" t="s">
        <v>51</v>
      </c>
      <c r="C4" s="35">
        <f>SUMIFS('Income &amp; Sales Data'!$D$2:$D$207,'Income &amp; Sales Data'!$C$2:$C$207,'P&amp;L'!$B$4,'Income &amp; Sales Data'!$A$2:$A$207,'P&amp;L'!C2)</f>
        <v>0</v>
      </c>
      <c r="D4" s="35">
        <f>SUMIFS('Income &amp; Sales Data'!$D$2:$D$207,'Income &amp; Sales Data'!$C$2:$C$207,'P&amp;L'!$B$4,'Income &amp; Sales Data'!$A$2:$A$207,'P&amp;L'!D2)</f>
        <v>0</v>
      </c>
      <c r="E4" s="35">
        <f>SUMIFS('Income &amp; Sales Data'!$D$2:$D$207,'Income &amp; Sales Data'!$C$2:$C$207,'P&amp;L'!$B$4,'Income &amp; Sales Data'!$A$2:$A$207,'P&amp;L'!E2)</f>
        <v>0</v>
      </c>
      <c r="F4" s="35">
        <f>SUMIFS('Income &amp; Sales Data'!$D$2:$D$207,'Income &amp; Sales Data'!$C$2:$C$207,'P&amp;L'!$B$4,'Income &amp; Sales Data'!$A$2:$A$207,'P&amp;L'!F2)</f>
        <v>0</v>
      </c>
      <c r="G4" s="35">
        <f>SUMIFS('Income &amp; Sales Data'!$D$2:$D$207,'Income &amp; Sales Data'!$C$2:$C$207,'P&amp;L'!$B$4,'Income &amp; Sales Data'!$A$2:$A$207,'P&amp;L'!G2)</f>
        <v>0</v>
      </c>
      <c r="H4" s="35">
        <f>SUMIFS('Income &amp; Sales Data'!$D$2:$D$207,'Income &amp; Sales Data'!$C$2:$C$207,'P&amp;L'!$B$4,'Income &amp; Sales Data'!$A$2:$A$207,'P&amp;L'!H2)</f>
        <v>0</v>
      </c>
      <c r="I4" s="35">
        <f>SUMIFS('Income &amp; Sales Data'!$D$2:$D$207,'Income &amp; Sales Data'!$C$2:$C$207,'P&amp;L'!$B$4,'Income &amp; Sales Data'!$A$2:$A$207,'P&amp;L'!I2)</f>
        <v>0</v>
      </c>
      <c r="J4" s="35">
        <f>SUMIFS('Income &amp; Sales Data'!$D$2:$D$207,'Income &amp; Sales Data'!$C$2:$C$207,'P&amp;L'!$B$4,'Income &amp; Sales Data'!$A$2:$A$207,'P&amp;L'!J2)</f>
        <v>0</v>
      </c>
      <c r="K4" s="35">
        <f>SUMIFS('Income &amp; Sales Data'!$D$2:$D$207,'Income &amp; Sales Data'!$C$2:$C$207,'P&amp;L'!$B$4,'Income &amp; Sales Data'!$A$2:$A$207,'P&amp;L'!K2)</f>
        <v>0</v>
      </c>
      <c r="L4" s="35">
        <f>SUMIFS('Income &amp; Sales Data'!$D$2:$D$207,'Income &amp; Sales Data'!$C$2:$C$207,'P&amp;L'!$B$4,'Income &amp; Sales Data'!$A$2:$A$207,'P&amp;L'!L2)</f>
        <v>0</v>
      </c>
      <c r="M4" s="35">
        <f>SUMIFS('Income &amp; Sales Data'!$D$2:$D$207,'Income &amp; Sales Data'!$C$2:$C$207,'P&amp;L'!$B$4,'Income &amp; Sales Data'!$A$2:$A$207,'P&amp;L'!M2)</f>
        <v>0</v>
      </c>
      <c r="N4" s="35">
        <f>SUMIFS('Income &amp; Sales Data'!$D$2:$D$207,'Income &amp; Sales Data'!$C$2:$C$207,'P&amp;L'!$B$4,'Income &amp; Sales Data'!$A$2:$A$207,'P&amp;L'!N2)</f>
        <v>0</v>
      </c>
      <c r="O4" s="36">
        <f t="shared" si="0"/>
        <v>0</v>
      </c>
      <c r="P4" s="113" t="e">
        <f t="shared" ref="P4:P10" si="1">O4/$O$13</f>
        <v>#DIV/0!</v>
      </c>
    </row>
    <row r="5" spans="2:16" x14ac:dyDescent="0.25">
      <c r="B5" s="61" t="s">
        <v>53</v>
      </c>
      <c r="C5" s="31">
        <f>SUMIFS('Income &amp; Sales Data'!$D$2:$D$207,'Income &amp; Sales Data'!$C$2:$C$207,'P&amp;L'!$B$5,'Income &amp; Sales Data'!$A$2:$A$207,'P&amp;L'!C2)</f>
        <v>0</v>
      </c>
      <c r="D5" s="31">
        <f>SUMIFS('Income &amp; Sales Data'!$D$2:$D$207,'Income &amp; Sales Data'!$C$2:$C$207,'P&amp;L'!$B$5,'Income &amp; Sales Data'!$A$2:$A$207,'P&amp;L'!D2)</f>
        <v>0</v>
      </c>
      <c r="E5" s="31">
        <f>SUMIFS('Income &amp; Sales Data'!$D$2:$D$207,'Income &amp; Sales Data'!$C$2:$C$207,'P&amp;L'!$B$5,'Income &amp; Sales Data'!$A$2:$A$207,'P&amp;L'!E2)</f>
        <v>0</v>
      </c>
      <c r="F5" s="31">
        <f>SUMIFS('Income &amp; Sales Data'!$D$2:$D$207,'Income &amp; Sales Data'!$C$2:$C$207,'P&amp;L'!$B$5,'Income &amp; Sales Data'!$A$2:$A$207,'P&amp;L'!F2)</f>
        <v>0</v>
      </c>
      <c r="G5" s="31">
        <f>SUMIFS('Income &amp; Sales Data'!$D$2:$D$207,'Income &amp; Sales Data'!$C$2:$C$207,'P&amp;L'!$B$5,'Income &amp; Sales Data'!$A$2:$A$207,'P&amp;L'!G2)</f>
        <v>0</v>
      </c>
      <c r="H5" s="31">
        <f>SUMIFS('Income &amp; Sales Data'!$D$2:$D$207,'Income &amp; Sales Data'!$C$2:$C$207,'P&amp;L'!$B$5,'Income &amp; Sales Data'!$A$2:$A$207,'P&amp;L'!H2)</f>
        <v>0</v>
      </c>
      <c r="I5" s="31">
        <f>SUMIFS('Income &amp; Sales Data'!$D$2:$D$207,'Income &amp; Sales Data'!$C$2:$C$207,'P&amp;L'!$B$5,'Income &amp; Sales Data'!$A$2:$A$207,'P&amp;L'!I2)</f>
        <v>0</v>
      </c>
      <c r="J5" s="31">
        <f>SUMIFS('Income &amp; Sales Data'!$D$2:$D$207,'Income &amp; Sales Data'!$C$2:$C$207,'P&amp;L'!$B$5,'Income &amp; Sales Data'!$A$2:$A$207,'P&amp;L'!J2)</f>
        <v>0</v>
      </c>
      <c r="K5" s="31">
        <f>SUMIFS('Income &amp; Sales Data'!$D$2:$D$207,'Income &amp; Sales Data'!$C$2:$C$207,'P&amp;L'!$B$5,'Income &amp; Sales Data'!$A$2:$A$207,'P&amp;L'!K2)</f>
        <v>0</v>
      </c>
      <c r="L5" s="31">
        <f>SUMIFS('Income &amp; Sales Data'!$D$2:$D$207,'Income &amp; Sales Data'!$C$2:$C$207,'P&amp;L'!$B$5,'Income &amp; Sales Data'!$A$2:$A$207,'P&amp;L'!L2)</f>
        <v>0</v>
      </c>
      <c r="M5" s="31">
        <f>SUMIFS('Income &amp; Sales Data'!$D$2:$D$207,'Income &amp; Sales Data'!$C$2:$C$207,'P&amp;L'!$B$5,'Income &amp; Sales Data'!$A$2:$A$207,'P&amp;L'!M2)</f>
        <v>0</v>
      </c>
      <c r="N5" s="31">
        <f>SUMIFS('Income &amp; Sales Data'!$D$2:$D$207,'Income &amp; Sales Data'!$C$2:$C$207,'P&amp;L'!$B$5,'Income &amp; Sales Data'!$A$2:$A$207,'P&amp;L'!N2)</f>
        <v>0</v>
      </c>
      <c r="O5" s="32">
        <f t="shared" si="0"/>
        <v>0</v>
      </c>
      <c r="P5" s="113" t="e">
        <f t="shared" si="1"/>
        <v>#DIV/0!</v>
      </c>
    </row>
    <row r="6" spans="2:16" x14ac:dyDescent="0.25">
      <c r="B6" s="62" t="s">
        <v>52</v>
      </c>
      <c r="C6" s="35">
        <f>SUMIFS('Income &amp; Sales Data'!$D$2:$D$207,'Income &amp; Sales Data'!$C$2:$C$207,'P&amp;L'!$B$6,'Income &amp; Sales Data'!$A$2:$A$207,'P&amp;L'!C2)</f>
        <v>0</v>
      </c>
      <c r="D6" s="35">
        <f>SUMIFS('Income &amp; Sales Data'!$D$2:$D$207,'Income &amp; Sales Data'!$C$2:$C$207,'P&amp;L'!$B$6,'Income &amp; Sales Data'!$A$2:$A$207,'P&amp;L'!D2)</f>
        <v>0</v>
      </c>
      <c r="E6" s="35">
        <f>SUMIFS('Income &amp; Sales Data'!$D$2:$D$207,'Income &amp; Sales Data'!$C$2:$C$207,'P&amp;L'!$B$6,'Income &amp; Sales Data'!$A$2:$A$207,'P&amp;L'!E2)</f>
        <v>0</v>
      </c>
      <c r="F6" s="35">
        <f>SUMIFS('Income &amp; Sales Data'!$D$2:$D$207,'Income &amp; Sales Data'!$C$2:$C$207,'P&amp;L'!$B$6,'Income &amp; Sales Data'!$A$2:$A$207,'P&amp;L'!F2)</f>
        <v>0</v>
      </c>
      <c r="G6" s="35">
        <f>SUMIFS('Income &amp; Sales Data'!$D$2:$D$207,'Income &amp; Sales Data'!$C$2:$C$207,'P&amp;L'!$B$6,'Income &amp; Sales Data'!$A$2:$A$207,'P&amp;L'!G2)</f>
        <v>0</v>
      </c>
      <c r="H6" s="35">
        <f>SUMIFS('Income &amp; Sales Data'!$D$2:$D$207,'Income &amp; Sales Data'!$C$2:$C$207,'P&amp;L'!$B$6,'Income &amp; Sales Data'!$A$2:$A$207,'P&amp;L'!H2)</f>
        <v>0</v>
      </c>
      <c r="I6" s="35">
        <f>SUMIFS('Income &amp; Sales Data'!$D$2:$D$207,'Income &amp; Sales Data'!$C$2:$C$207,'P&amp;L'!$B$6,'Income &amp; Sales Data'!$A$2:$A$207,'P&amp;L'!I2)</f>
        <v>0</v>
      </c>
      <c r="J6" s="35">
        <f>SUMIFS('Income &amp; Sales Data'!$D$2:$D$207,'Income &amp; Sales Data'!$C$2:$C$207,'P&amp;L'!$B$6,'Income &amp; Sales Data'!$A$2:$A$207,'P&amp;L'!J2)</f>
        <v>0</v>
      </c>
      <c r="K6" s="35">
        <f>SUMIFS('Income &amp; Sales Data'!$D$2:$D$207,'Income &amp; Sales Data'!$C$2:$C$207,'P&amp;L'!$B$6,'Income &amp; Sales Data'!$A$2:$A$207,'P&amp;L'!K2)</f>
        <v>0</v>
      </c>
      <c r="L6" s="35">
        <f>SUMIFS('Income &amp; Sales Data'!$D$2:$D$207,'Income &amp; Sales Data'!$C$2:$C$207,'P&amp;L'!$B$6,'Income &amp; Sales Data'!$A$2:$A$207,'P&amp;L'!L2)</f>
        <v>0</v>
      </c>
      <c r="M6" s="35">
        <f>SUMIFS('Income &amp; Sales Data'!$D$2:$D$207,'Income &amp; Sales Data'!$C$2:$C$207,'P&amp;L'!$B$6,'Income &amp; Sales Data'!$A$2:$A$207,'P&amp;L'!M2)</f>
        <v>0</v>
      </c>
      <c r="N6" s="35">
        <f>SUMIFS('Income &amp; Sales Data'!$D$2:$D$207,'Income &amp; Sales Data'!$C$2:$C$207,'P&amp;L'!$B$6,'Income &amp; Sales Data'!$A$2:$A$207,'P&amp;L'!N2)</f>
        <v>0</v>
      </c>
      <c r="O6" s="36">
        <f t="shared" si="0"/>
        <v>0</v>
      </c>
      <c r="P6" s="113" t="e">
        <f t="shared" si="1"/>
        <v>#DIV/0!</v>
      </c>
    </row>
    <row r="7" spans="2:16" x14ac:dyDescent="0.25">
      <c r="B7" s="61" t="s">
        <v>48</v>
      </c>
      <c r="C7" s="31">
        <f>SUMIFS('Income &amp; Sales Data'!$D$2:$D$207,'Income &amp; Sales Data'!$C$2:$C$207,'P&amp;L'!$B$7,'Income &amp; Sales Data'!$A$2:$A$207,'P&amp;L'!C2)</f>
        <v>0</v>
      </c>
      <c r="D7" s="31">
        <f>SUMIFS('Income &amp; Sales Data'!$D$2:$D$207,'Income &amp; Sales Data'!$C$2:$C$207,'P&amp;L'!$B$7,'Income &amp; Sales Data'!$A$2:$A$207,'P&amp;L'!D2)</f>
        <v>0</v>
      </c>
      <c r="E7" s="31">
        <f>SUMIFS('Income &amp; Sales Data'!$D$2:$D$207,'Income &amp; Sales Data'!$C$2:$C$207,'P&amp;L'!$B$7,'Income &amp; Sales Data'!$A$2:$A$207,'P&amp;L'!E2)</f>
        <v>0</v>
      </c>
      <c r="F7" s="31">
        <f>SUMIFS('Income &amp; Sales Data'!$D$2:$D$207,'Income &amp; Sales Data'!$C$2:$C$207,'P&amp;L'!$B$7,'Income &amp; Sales Data'!$A$2:$A$207,'P&amp;L'!F2)</f>
        <v>0</v>
      </c>
      <c r="G7" s="31">
        <f>SUMIFS('Income &amp; Sales Data'!$D$2:$D$207,'Income &amp; Sales Data'!$C$2:$C$207,'P&amp;L'!$B$7,'Income &amp; Sales Data'!$A$2:$A$207,'P&amp;L'!G2)</f>
        <v>0</v>
      </c>
      <c r="H7" s="31">
        <f>SUMIFS('Income &amp; Sales Data'!$D$2:$D$207,'Income &amp; Sales Data'!$C$2:$C$207,'P&amp;L'!$B$7,'Income &amp; Sales Data'!$A$2:$A$207,'P&amp;L'!H2)</f>
        <v>0</v>
      </c>
      <c r="I7" s="31">
        <f>SUMIFS('Income &amp; Sales Data'!$D$2:$D$207,'Income &amp; Sales Data'!$C$2:$C$207,'P&amp;L'!$B$7,'Income &amp; Sales Data'!$A$2:$A$207,'P&amp;L'!I2)</f>
        <v>0</v>
      </c>
      <c r="J7" s="31">
        <f>SUMIFS('Income &amp; Sales Data'!$D$2:$D$207,'Income &amp; Sales Data'!$C$2:$C$207,'P&amp;L'!$B$7,'Income &amp; Sales Data'!$A$2:$A$207,'P&amp;L'!J2)</f>
        <v>0</v>
      </c>
      <c r="K7" s="31">
        <f>SUMIFS('Income &amp; Sales Data'!$D$2:$D$207,'Income &amp; Sales Data'!$C$2:$C$207,'P&amp;L'!$B$7,'Income &amp; Sales Data'!$A$2:$A$207,'P&amp;L'!K2)</f>
        <v>0</v>
      </c>
      <c r="L7" s="31">
        <f>SUMIFS('Income &amp; Sales Data'!$D$2:$D$207,'Income &amp; Sales Data'!$C$2:$C$207,'P&amp;L'!$B$7,'Income &amp; Sales Data'!$A$2:$A$207,'P&amp;L'!L2)</f>
        <v>0</v>
      </c>
      <c r="M7" s="31">
        <f>SUMIFS('Income &amp; Sales Data'!$D$2:$D$207,'Income &amp; Sales Data'!$C$2:$C$207,'P&amp;L'!$B$7,'Income &amp; Sales Data'!$A$2:$A$207,'P&amp;L'!M2)</f>
        <v>0</v>
      </c>
      <c r="N7" s="31">
        <f>SUMIFS('Income &amp; Sales Data'!$D$2:$D$207,'Income &amp; Sales Data'!$C$2:$C$207,'P&amp;L'!$B$7,'Income &amp; Sales Data'!$A$2:$A$207,'P&amp;L'!N2)</f>
        <v>0</v>
      </c>
      <c r="O7" s="32">
        <f t="shared" si="0"/>
        <v>0</v>
      </c>
      <c r="P7" s="113" t="e">
        <f t="shared" si="1"/>
        <v>#DIV/0!</v>
      </c>
    </row>
    <row r="8" spans="2:16" x14ac:dyDescent="0.25">
      <c r="B8" s="62" t="s">
        <v>49</v>
      </c>
      <c r="C8" s="35">
        <f>SUMIFS('Income &amp; Sales Data'!$D$2:$D$207,'Income &amp; Sales Data'!$C$2:$C$207,'P&amp;L'!$B$8,'Income &amp; Sales Data'!$A$2:$A$207,'P&amp;L'!C2)</f>
        <v>0</v>
      </c>
      <c r="D8" s="35">
        <f>SUMIFS('Income &amp; Sales Data'!$D$2:$D$207,'Income &amp; Sales Data'!$C$2:$C$207,'P&amp;L'!$B$8,'Income &amp; Sales Data'!$A$2:$A$207,'P&amp;L'!D2)</f>
        <v>0</v>
      </c>
      <c r="E8" s="35">
        <f>SUMIFS('Income &amp; Sales Data'!$D$2:$D$207,'Income &amp; Sales Data'!$C$2:$C$207,'P&amp;L'!$B$8,'Income &amp; Sales Data'!$A$2:$A$207,'P&amp;L'!E2)</f>
        <v>0</v>
      </c>
      <c r="F8" s="35">
        <f>SUMIFS('Income &amp; Sales Data'!$D$2:$D$207,'Income &amp; Sales Data'!$C$2:$C$207,'P&amp;L'!$B$8,'Income &amp; Sales Data'!$A$2:$A$207,'P&amp;L'!F2)</f>
        <v>0</v>
      </c>
      <c r="G8" s="35">
        <f>SUMIFS('Income &amp; Sales Data'!$D$2:$D$207,'Income &amp; Sales Data'!$C$2:$C$207,'P&amp;L'!$B$8,'Income &amp; Sales Data'!$A$2:$A$207,'P&amp;L'!G2)</f>
        <v>0</v>
      </c>
      <c r="H8" s="35">
        <f>SUMIFS('Income &amp; Sales Data'!$D$2:$D$207,'Income &amp; Sales Data'!$C$2:$C$207,'P&amp;L'!$B$8,'Income &amp; Sales Data'!$A$2:$A$207,'P&amp;L'!H2)</f>
        <v>0</v>
      </c>
      <c r="I8" s="35">
        <f>SUMIFS('Income &amp; Sales Data'!$D$2:$D$207,'Income &amp; Sales Data'!$C$2:$C$207,'P&amp;L'!$B$8,'Income &amp; Sales Data'!$A$2:$A$207,'P&amp;L'!I2)</f>
        <v>0</v>
      </c>
      <c r="J8" s="35">
        <f>SUMIFS('Income &amp; Sales Data'!$D$2:$D$207,'Income &amp; Sales Data'!$C$2:$C$207,'P&amp;L'!$B$8,'Income &amp; Sales Data'!$A$2:$A$207,'P&amp;L'!J2)</f>
        <v>0</v>
      </c>
      <c r="K8" s="35">
        <f>SUMIFS('Income &amp; Sales Data'!$D$2:$D$207,'Income &amp; Sales Data'!$C$2:$C$207,'P&amp;L'!$B$8,'Income &amp; Sales Data'!$A$2:$A$207,'P&amp;L'!K2)</f>
        <v>0</v>
      </c>
      <c r="L8" s="35">
        <f>SUMIFS('Income &amp; Sales Data'!$D$2:$D$207,'Income &amp; Sales Data'!$C$2:$C$207,'P&amp;L'!$B$8,'Income &amp; Sales Data'!$A$2:$A$207,'P&amp;L'!L2)</f>
        <v>0</v>
      </c>
      <c r="M8" s="35">
        <f>SUMIFS('Income &amp; Sales Data'!$D$2:$D$207,'Income &amp; Sales Data'!$C$2:$C$207,'P&amp;L'!$B$8,'Income &amp; Sales Data'!$A$2:$A$207,'P&amp;L'!M2)</f>
        <v>0</v>
      </c>
      <c r="N8" s="35">
        <f>SUMIFS('Income &amp; Sales Data'!$D$2:$D$207,'Income &amp; Sales Data'!$C$2:$C$207,'P&amp;L'!$B$8,'Income &amp; Sales Data'!$A$2:$A$207,'P&amp;L'!N2)</f>
        <v>0</v>
      </c>
      <c r="O8" s="36">
        <f t="shared" si="0"/>
        <v>0</v>
      </c>
      <c r="P8" s="113" t="e">
        <f t="shared" si="1"/>
        <v>#DIV/0!</v>
      </c>
    </row>
    <row r="9" spans="2:16" x14ac:dyDescent="0.25">
      <c r="B9" s="61" t="s">
        <v>54</v>
      </c>
      <c r="C9" s="31">
        <f>SUMIFS('Income &amp; Sales Data'!$D$2:$D$207,'Income &amp; Sales Data'!$C$2:$C$207,'P&amp;L'!$B$9,'Income &amp; Sales Data'!$A$2:$A$207,'P&amp;L'!C2)</f>
        <v>0</v>
      </c>
      <c r="D9" s="31">
        <f>SUMIFS('Income &amp; Sales Data'!$D$2:$D$207,'Income &amp; Sales Data'!$C$2:$C$207,'P&amp;L'!$B$9,'Income &amp; Sales Data'!$A$2:$A$207,'P&amp;L'!D2)</f>
        <v>0</v>
      </c>
      <c r="E9" s="31">
        <f>SUMIFS('Income &amp; Sales Data'!$D$2:$D$207,'Income &amp; Sales Data'!$C$2:$C$207,'P&amp;L'!$B$9,'Income &amp; Sales Data'!$A$2:$A$207,'P&amp;L'!E2)</f>
        <v>0</v>
      </c>
      <c r="F9" s="31">
        <f>SUMIFS('Income &amp; Sales Data'!$D$2:$D$207,'Income &amp; Sales Data'!$C$2:$C$207,'P&amp;L'!$B$9,'Income &amp; Sales Data'!$A$2:$A$207,'P&amp;L'!F2)</f>
        <v>0</v>
      </c>
      <c r="G9" s="31">
        <f>SUMIFS('Income &amp; Sales Data'!$D$2:$D$207,'Income &amp; Sales Data'!$C$2:$C$207,'P&amp;L'!$B$9,'Income &amp; Sales Data'!$A$2:$A$207,'P&amp;L'!G2)</f>
        <v>0</v>
      </c>
      <c r="H9" s="31">
        <f>SUMIFS('Income &amp; Sales Data'!$D$2:$D$207,'Income &amp; Sales Data'!$C$2:$C$207,'P&amp;L'!$B$9,'Income &amp; Sales Data'!$A$2:$A$207,'P&amp;L'!H2)</f>
        <v>0</v>
      </c>
      <c r="I9" s="31">
        <f>SUMIFS('Income &amp; Sales Data'!$D$2:$D$207,'Income &amp; Sales Data'!$C$2:$C$207,'P&amp;L'!$B$9,'Income &amp; Sales Data'!$A$2:$A$207,'P&amp;L'!I2)</f>
        <v>0</v>
      </c>
      <c r="J9" s="31">
        <f>SUMIFS('Income &amp; Sales Data'!$D$2:$D$207,'Income &amp; Sales Data'!$C$2:$C$207,'P&amp;L'!$B$9,'Income &amp; Sales Data'!$A$2:$A$207,'P&amp;L'!J2)</f>
        <v>0</v>
      </c>
      <c r="K9" s="31">
        <f>SUMIFS('Income &amp; Sales Data'!$D$2:$D$207,'Income &amp; Sales Data'!$C$2:$C$207,'P&amp;L'!$B$9,'Income &amp; Sales Data'!$A$2:$A$207,'P&amp;L'!K2)</f>
        <v>0</v>
      </c>
      <c r="L9" s="31">
        <f>SUMIFS('Income &amp; Sales Data'!$D$2:$D$207,'Income &amp; Sales Data'!$C$2:$C$207,'P&amp;L'!$B$9,'Income &amp; Sales Data'!$A$2:$A$207,'P&amp;L'!L2)</f>
        <v>0</v>
      </c>
      <c r="M9" s="31">
        <f>SUMIFS('Income &amp; Sales Data'!$D$2:$D$207,'Income &amp; Sales Data'!$C$2:$C$207,'P&amp;L'!$B$9,'Income &amp; Sales Data'!$A$2:$A$207,'P&amp;L'!M2)</f>
        <v>0</v>
      </c>
      <c r="N9" s="31">
        <f>SUMIFS('Income &amp; Sales Data'!$D$2:$D$207,'Income &amp; Sales Data'!$C$2:$C$207,'P&amp;L'!$B$9,'Income &amp; Sales Data'!$A$2:$A$207,'P&amp;L'!N2)</f>
        <v>0</v>
      </c>
      <c r="O9" s="32">
        <f t="shared" si="0"/>
        <v>0</v>
      </c>
      <c r="P9" s="113" t="e">
        <f t="shared" si="1"/>
        <v>#DIV/0!</v>
      </c>
    </row>
    <row r="10" spans="2:16" x14ac:dyDescent="0.25">
      <c r="B10" s="62" t="s">
        <v>47</v>
      </c>
      <c r="C10" s="35">
        <f>SUMIFS('Income &amp; Sales Data'!$D$2:$D$207,'Income &amp; Sales Data'!$C$2:$C$207,'P&amp;L'!$B$10,'Income &amp; Sales Data'!$A$2:$A$207,'P&amp;L'!C2)</f>
        <v>0</v>
      </c>
      <c r="D10" s="35">
        <f>SUMIFS('Income &amp; Sales Data'!$D$2:$D$207,'Income &amp; Sales Data'!$C$2:$C$207,'P&amp;L'!$B$10,'Income &amp; Sales Data'!$A$2:$A$207,'P&amp;L'!D2)</f>
        <v>0</v>
      </c>
      <c r="E10" s="35">
        <f>SUMIFS('Income &amp; Sales Data'!$D$2:$D$207,'Income &amp; Sales Data'!$C$2:$C$207,'P&amp;L'!$B$10,'Income &amp; Sales Data'!$A$2:$A$207,'P&amp;L'!E2)</f>
        <v>0</v>
      </c>
      <c r="F10" s="35">
        <f>SUMIFS('Income &amp; Sales Data'!$D$2:$D$207,'Income &amp; Sales Data'!$C$2:$C$207,'P&amp;L'!$B$10,'Income &amp; Sales Data'!$A$2:$A$207,'P&amp;L'!F2)</f>
        <v>0</v>
      </c>
      <c r="G10" s="35">
        <f>SUMIFS('Income &amp; Sales Data'!$D$2:$D$207,'Income &amp; Sales Data'!$C$2:$C$207,'P&amp;L'!$B$10,'Income &amp; Sales Data'!$A$2:$A$207,'P&amp;L'!G2)</f>
        <v>0</v>
      </c>
      <c r="H10" s="35">
        <f>SUMIFS('Income &amp; Sales Data'!$D$2:$D$207,'Income &amp; Sales Data'!$C$2:$C$207,'P&amp;L'!$B$10,'Income &amp; Sales Data'!$A$2:$A$207,'P&amp;L'!H2)</f>
        <v>0</v>
      </c>
      <c r="I10" s="35">
        <f>SUMIFS('Income &amp; Sales Data'!$D$2:$D$207,'Income &amp; Sales Data'!$C$2:$C$207,'P&amp;L'!$B$10,'Income &amp; Sales Data'!$A$2:$A$207,'P&amp;L'!I2)</f>
        <v>0</v>
      </c>
      <c r="J10" s="35">
        <f>SUMIFS('Income &amp; Sales Data'!$D$2:$D$207,'Income &amp; Sales Data'!$C$2:$C$207,'P&amp;L'!$B$10,'Income &amp; Sales Data'!$A$2:$A$207,'P&amp;L'!J2)</f>
        <v>0</v>
      </c>
      <c r="K10" s="35">
        <f>SUMIFS('Income &amp; Sales Data'!$D$2:$D$207,'Income &amp; Sales Data'!$C$2:$C$207,'P&amp;L'!$B$10,'Income &amp; Sales Data'!$A$2:$A$207,'P&amp;L'!K2)</f>
        <v>0</v>
      </c>
      <c r="L10" s="35">
        <f>SUMIFS('Income &amp; Sales Data'!$D$2:$D$207,'Income &amp; Sales Data'!$C$2:$C$207,'P&amp;L'!$B$10,'Income &amp; Sales Data'!$A$2:$A$207,'P&amp;L'!L2)</f>
        <v>0</v>
      </c>
      <c r="M10" s="35">
        <f>SUMIFS('Income &amp; Sales Data'!$D$2:$D$207,'Income &amp; Sales Data'!$C$2:$C$207,'P&amp;L'!$B$10,'Income &amp; Sales Data'!$A$2:$A$207,'P&amp;L'!M2)</f>
        <v>0</v>
      </c>
      <c r="N10" s="35">
        <f>SUMIFS('Income &amp; Sales Data'!$D$2:$D$207,'Income &amp; Sales Data'!$C$2:$C$207,'P&amp;L'!$B$10,'Income &amp; Sales Data'!$A$2:$A$207,'P&amp;L'!N2)</f>
        <v>0</v>
      </c>
      <c r="O10" s="36">
        <f t="shared" si="0"/>
        <v>0</v>
      </c>
      <c r="P10" s="113" t="e">
        <f t="shared" si="1"/>
        <v>#DIV/0!</v>
      </c>
    </row>
    <row r="11" spans="2:16" hidden="1" x14ac:dyDescent="0.25">
      <c r="B11" s="4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>
        <f t="shared" ref="O11:O13" si="2">SUM(C11:N11)</f>
        <v>0</v>
      </c>
    </row>
    <row r="12" spans="2:16" hidden="1" x14ac:dyDescent="0.25">
      <c r="B12" s="95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6">
        <f t="shared" si="2"/>
        <v>0</v>
      </c>
    </row>
    <row r="13" spans="2:16" ht="18.75" customHeight="1" thickBot="1" x14ac:dyDescent="0.3">
      <c r="B13" s="37" t="s">
        <v>57</v>
      </c>
      <c r="C13" s="38">
        <f t="shared" ref="C13:N13" si="3">SUM(C3:C12)</f>
        <v>0</v>
      </c>
      <c r="D13" s="38">
        <f t="shared" si="3"/>
        <v>0</v>
      </c>
      <c r="E13" s="38">
        <f t="shared" si="3"/>
        <v>0</v>
      </c>
      <c r="F13" s="38">
        <f t="shared" si="3"/>
        <v>0</v>
      </c>
      <c r="G13" s="38">
        <f t="shared" si="3"/>
        <v>0</v>
      </c>
      <c r="H13" s="38">
        <f t="shared" si="3"/>
        <v>0</v>
      </c>
      <c r="I13" s="38">
        <f t="shared" si="3"/>
        <v>0</v>
      </c>
      <c r="J13" s="38">
        <f t="shared" si="3"/>
        <v>0</v>
      </c>
      <c r="K13" s="38">
        <f t="shared" si="3"/>
        <v>0</v>
      </c>
      <c r="L13" s="38">
        <f t="shared" si="3"/>
        <v>0</v>
      </c>
      <c r="M13" s="38">
        <f t="shared" si="3"/>
        <v>0</v>
      </c>
      <c r="N13" s="38">
        <f t="shared" si="3"/>
        <v>0</v>
      </c>
      <c r="O13" s="39">
        <f t="shared" si="2"/>
        <v>0</v>
      </c>
    </row>
    <row r="14" spans="2:16" ht="19.5" thickTop="1" x14ac:dyDescent="0.3">
      <c r="B14" s="27" t="s">
        <v>37</v>
      </c>
      <c r="C14" s="21" t="s">
        <v>22</v>
      </c>
      <c r="D14" s="21" t="s">
        <v>20</v>
      </c>
      <c r="E14" s="21" t="s">
        <v>23</v>
      </c>
      <c r="F14" s="21" t="s">
        <v>24</v>
      </c>
      <c r="G14" s="21" t="s">
        <v>5</v>
      </c>
      <c r="H14" s="21" t="s">
        <v>19</v>
      </c>
      <c r="I14" s="21" t="s">
        <v>11</v>
      </c>
      <c r="J14" s="21" t="s">
        <v>13</v>
      </c>
      <c r="K14" s="21" t="s">
        <v>14</v>
      </c>
      <c r="L14" s="21" t="s">
        <v>15</v>
      </c>
      <c r="M14" s="21" t="s">
        <v>16</v>
      </c>
      <c r="N14" s="21" t="s">
        <v>17</v>
      </c>
      <c r="O14" s="28" t="s">
        <v>18</v>
      </c>
    </row>
    <row r="15" spans="2:16" ht="18.75" customHeight="1" x14ac:dyDescent="0.25">
      <c r="B15" s="62" t="s">
        <v>97</v>
      </c>
      <c r="C15" s="35">
        <f>'Ads Summary'!B78</f>
        <v>0</v>
      </c>
      <c r="D15" s="35">
        <f>'Ads Summary'!C78</f>
        <v>0</v>
      </c>
      <c r="E15" s="35">
        <f>'Ads Summary'!D78</f>
        <v>0</v>
      </c>
      <c r="F15" s="35">
        <f>'Ads Summary'!E78</f>
        <v>0</v>
      </c>
      <c r="G15" s="35">
        <f>'Ads Summary'!F78</f>
        <v>0</v>
      </c>
      <c r="H15" s="35">
        <f>'Ads Summary'!G78</f>
        <v>0</v>
      </c>
      <c r="I15" s="35">
        <f>'Ads Summary'!H78</f>
        <v>0</v>
      </c>
      <c r="J15" s="35">
        <f>'Ads Summary'!I78</f>
        <v>0</v>
      </c>
      <c r="K15" s="35">
        <f>'Ads Summary'!J78</f>
        <v>0</v>
      </c>
      <c r="L15" s="35">
        <f>'Ads Summary'!K78</f>
        <v>0</v>
      </c>
      <c r="M15" s="35">
        <f>'Ads Summary'!L78</f>
        <v>0</v>
      </c>
      <c r="N15" s="35">
        <f>'Ads Summary'!M78</f>
        <v>0</v>
      </c>
      <c r="O15" s="36">
        <f t="shared" ref="O15:O26" si="4">SUM(C15:N15)</f>
        <v>0</v>
      </c>
      <c r="P15" s="113" t="e">
        <f t="shared" ref="P15:P26" si="5">O15/$O$27</f>
        <v>#DIV/0!</v>
      </c>
    </row>
    <row r="16" spans="2:16" ht="18.75" customHeight="1" x14ac:dyDescent="0.25">
      <c r="B16" s="61" t="s">
        <v>39</v>
      </c>
      <c r="C16" s="31">
        <f>SUMIFS('Ad ExpenseData'!$D$2:$D$207,'Ad ExpenseData'!$E$2:$E$207,'P&amp;L'!$B$15,'Ad ExpenseData'!$B$2:$B$207,'P&amp;L'!#REF!)</f>
        <v>0</v>
      </c>
      <c r="D16" s="31">
        <f>SUMIFS('Non-Ad Expense Data'!$D$2:$D$207,'Non-Ad Expense Data'!$E$2:$E$207,'P&amp;L'!#REF!,'Non-Ad Expense Data'!$A$2:$A$207,'P&amp;L'!D15)</f>
        <v>0</v>
      </c>
      <c r="E16" s="31">
        <f>SUMIFS('Non-Ad Expense Data'!$D$2:$D$207,'Non-Ad Expense Data'!$E$2:$E$207,'P&amp;L'!#REF!,'Non-Ad Expense Data'!$A$2:$A$207,'P&amp;L'!E15)</f>
        <v>0</v>
      </c>
      <c r="F16" s="31">
        <f>SUMIFS('Non-Ad Expense Data'!$D$2:$D$207,'Non-Ad Expense Data'!$E$2:$E$207,'P&amp;L'!#REF!,'Non-Ad Expense Data'!$A$2:$A$207,'P&amp;L'!F15)</f>
        <v>0</v>
      </c>
      <c r="G16" s="31">
        <f>SUMIFS('Non-Ad Expense Data'!$D$2:$D$207,'Non-Ad Expense Data'!$E$2:$E$207,'P&amp;L'!#REF!,'Non-Ad Expense Data'!$A$2:$A$207,'P&amp;L'!G15)</f>
        <v>0</v>
      </c>
      <c r="H16" s="31">
        <f>SUMIFS('Non-Ad Expense Data'!$D$2:$D$207,'Non-Ad Expense Data'!$E$2:$E$207,'P&amp;L'!#REF!,'Non-Ad Expense Data'!$A$2:$A$207,'P&amp;L'!H15)</f>
        <v>0</v>
      </c>
      <c r="I16" s="31">
        <f>SUMIFS('Non-Ad Expense Data'!$D$2:$D$207,'Non-Ad Expense Data'!$E$2:$E$207,'P&amp;L'!#REF!,'Non-Ad Expense Data'!$A$2:$A$207,'P&amp;L'!I15)</f>
        <v>0</v>
      </c>
      <c r="J16" s="31">
        <f>SUMIFS('Non-Ad Expense Data'!$D$2:$D$207,'Non-Ad Expense Data'!$E$2:$E$207,'P&amp;L'!#REF!,'Non-Ad Expense Data'!$A$2:$A$207,'P&amp;L'!J15)</f>
        <v>0</v>
      </c>
      <c r="K16" s="31">
        <f>SUMIFS('Non-Ad Expense Data'!$D$2:$D$207,'Non-Ad Expense Data'!$E$2:$E$207,'P&amp;L'!#REF!,'Non-Ad Expense Data'!$A$2:$A$207,'P&amp;L'!K15)</f>
        <v>0</v>
      </c>
      <c r="L16" s="31">
        <f>SUMIFS('Non-Ad Expense Data'!$D$2:$D$207,'Non-Ad Expense Data'!$E$2:$E$207,'P&amp;L'!#REF!,'Non-Ad Expense Data'!$A$2:$A$207,'P&amp;L'!L15)</f>
        <v>0</v>
      </c>
      <c r="M16" s="31">
        <f>SUMIFS('Non-Ad Expense Data'!$D$2:$D$207,'Non-Ad Expense Data'!$E$2:$E$207,'P&amp;L'!#REF!,'Non-Ad Expense Data'!$A$2:$A$207,'P&amp;L'!M15)</f>
        <v>0</v>
      </c>
      <c r="N16" s="31">
        <f>SUMIFS('Non-Ad Expense Data'!$D$2:$D$207,'Non-Ad Expense Data'!$E$2:$E$207,'P&amp;L'!#REF!,'Non-Ad Expense Data'!$A$2:$A$207,'P&amp;L'!N15)</f>
        <v>0</v>
      </c>
      <c r="O16" s="32">
        <f t="shared" ref="O16" si="6">SUM(C16:N16)</f>
        <v>0</v>
      </c>
      <c r="P16" s="113" t="e">
        <f t="shared" si="5"/>
        <v>#DIV/0!</v>
      </c>
    </row>
    <row r="17" spans="2:16" ht="18.75" customHeight="1" x14ac:dyDescent="0.25">
      <c r="B17" s="62" t="s">
        <v>6</v>
      </c>
      <c r="C17" s="35">
        <f>SUMIFS('Non-Ad Expense Data'!$D$2:$D$207,'Non-Ad Expense Data'!$E$2:$E$207,'P&amp;L'!$B$17,'Non-Ad Expense Data'!$A$2:$A$207,'P&amp;L'!C14)</f>
        <v>0</v>
      </c>
      <c r="D17" s="35">
        <f>SUMIFS('Non-Ad Expense Data'!$D$2:$D$207,'Non-Ad Expense Data'!$E$2:$E$207,'P&amp;L'!$B$17,'Non-Ad Expense Data'!$A$2:$A$207,'P&amp;L'!D14)</f>
        <v>0</v>
      </c>
      <c r="E17" s="35">
        <f>SUMIFS('Non-Ad Expense Data'!$D$2:$D$207,'Non-Ad Expense Data'!$E$2:$E$207,'P&amp;L'!$B$17,'Non-Ad Expense Data'!$A$2:$A$207,'P&amp;L'!E14)</f>
        <v>0</v>
      </c>
      <c r="F17" s="35">
        <f>SUMIFS('Non-Ad Expense Data'!$D$2:$D$207,'Non-Ad Expense Data'!$E$2:$E$207,'P&amp;L'!$B$17,'Non-Ad Expense Data'!$A$2:$A$207,'P&amp;L'!F14)</f>
        <v>0</v>
      </c>
      <c r="G17" s="35">
        <f>SUMIFS('Non-Ad Expense Data'!$D$2:$D$207,'Non-Ad Expense Data'!$E$2:$E$207,'P&amp;L'!$B$17,'Non-Ad Expense Data'!$A$2:$A$207,'P&amp;L'!G14)</f>
        <v>0</v>
      </c>
      <c r="H17" s="35">
        <f>SUMIFS('Non-Ad Expense Data'!$D$2:$D$207,'Non-Ad Expense Data'!$E$2:$E$207,'P&amp;L'!$B$17,'Non-Ad Expense Data'!$A$2:$A$207,'P&amp;L'!H14)</f>
        <v>0</v>
      </c>
      <c r="I17" s="35">
        <f>SUMIFS('Non-Ad Expense Data'!$D$2:$D$207,'Non-Ad Expense Data'!$E$2:$E$207,'P&amp;L'!$B$17,'Non-Ad Expense Data'!$A$2:$A$207,'P&amp;L'!I14)</f>
        <v>0</v>
      </c>
      <c r="J17" s="35">
        <f>SUMIFS('Non-Ad Expense Data'!$D$2:$D$207,'Non-Ad Expense Data'!$E$2:$E$207,'P&amp;L'!$B$17,'Non-Ad Expense Data'!$A$2:$A$207,'P&amp;L'!J14)</f>
        <v>0</v>
      </c>
      <c r="K17" s="35">
        <f>SUMIFS('Non-Ad Expense Data'!$D$2:$D$207,'Non-Ad Expense Data'!$E$2:$E$207,'P&amp;L'!$B$17,'Non-Ad Expense Data'!$A$2:$A$207,'P&amp;L'!K14)</f>
        <v>0</v>
      </c>
      <c r="L17" s="35">
        <f>SUMIFS('Non-Ad Expense Data'!$D$2:$D$207,'Non-Ad Expense Data'!$E$2:$E$207,'P&amp;L'!$B$17,'Non-Ad Expense Data'!$A$2:$A$207,'P&amp;L'!L14)</f>
        <v>0</v>
      </c>
      <c r="M17" s="35">
        <f>SUMIFS('Non-Ad Expense Data'!$D$2:$D$207,'Non-Ad Expense Data'!$E$2:$E$207,'P&amp;L'!$B$17,'Non-Ad Expense Data'!$A$2:$A$207,'P&amp;L'!M14)</f>
        <v>0</v>
      </c>
      <c r="N17" s="35">
        <f>SUMIFS('Non-Ad Expense Data'!$D$2:$D$207,'Non-Ad Expense Data'!$E$2:$E$207,'P&amp;L'!$B$17,'Non-Ad Expense Data'!$A$2:$A$207,'P&amp;L'!N14)</f>
        <v>0</v>
      </c>
      <c r="O17" s="36">
        <f t="shared" si="4"/>
        <v>0</v>
      </c>
      <c r="P17" s="113" t="e">
        <f t="shared" si="5"/>
        <v>#DIV/0!</v>
      </c>
    </row>
    <row r="18" spans="2:16" ht="18.75" customHeight="1" x14ac:dyDescent="0.25">
      <c r="B18" s="61" t="s">
        <v>8</v>
      </c>
      <c r="C18" s="31">
        <f>SUMIFS('Non-Ad Expense Data'!$D$2:$D$207,'Non-Ad Expense Data'!$E$2:$E$207,'P&amp;L'!$B$18,'Non-Ad Expense Data'!$A$2:$A$207,'P&amp;L'!C14)</f>
        <v>0</v>
      </c>
      <c r="D18" s="31">
        <f>SUMIFS('Non-Ad Expense Data'!$D$2:$D$207,'Non-Ad Expense Data'!$E$2:$E$207,'P&amp;L'!$B$18,'Non-Ad Expense Data'!$A$2:$A$207,'P&amp;L'!D14)</f>
        <v>0</v>
      </c>
      <c r="E18" s="31">
        <f>SUMIFS('Non-Ad Expense Data'!$D$2:$D$207,'Non-Ad Expense Data'!$E$2:$E$207,'P&amp;L'!$B$18,'Non-Ad Expense Data'!$A$2:$A$207,'P&amp;L'!E14)</f>
        <v>0</v>
      </c>
      <c r="F18" s="31">
        <f>SUMIFS('Non-Ad Expense Data'!$D$2:$D$207,'Non-Ad Expense Data'!$E$2:$E$207,'P&amp;L'!$B$18,'Non-Ad Expense Data'!$A$2:$A$207,'P&amp;L'!F14)</f>
        <v>0</v>
      </c>
      <c r="G18" s="31">
        <f>SUMIFS('Non-Ad Expense Data'!$D$2:$D$207,'Non-Ad Expense Data'!$E$2:$E$207,'P&amp;L'!$B$18,'Non-Ad Expense Data'!$A$2:$A$207,'P&amp;L'!G14)</f>
        <v>0</v>
      </c>
      <c r="H18" s="31">
        <f>SUMIFS('Non-Ad Expense Data'!$D$2:$D$207,'Non-Ad Expense Data'!$E$2:$E$207,'P&amp;L'!$B$18,'Non-Ad Expense Data'!$A$2:$A$207,'P&amp;L'!H14)</f>
        <v>0</v>
      </c>
      <c r="I18" s="31">
        <f>SUMIFS('Non-Ad Expense Data'!$D$2:$D$207,'Non-Ad Expense Data'!$E$2:$E$207,'P&amp;L'!$B$18,'Non-Ad Expense Data'!$A$2:$A$207,'P&amp;L'!I14)</f>
        <v>0</v>
      </c>
      <c r="J18" s="31">
        <f>SUMIFS('Non-Ad Expense Data'!$D$2:$D$207,'Non-Ad Expense Data'!$E$2:$E$207,'P&amp;L'!$B$18,'Non-Ad Expense Data'!$A$2:$A$207,'P&amp;L'!J14)</f>
        <v>0</v>
      </c>
      <c r="K18" s="31">
        <f>SUMIFS('Non-Ad Expense Data'!$D$2:$D$207,'Non-Ad Expense Data'!$E$2:$E$207,'P&amp;L'!$B$18,'Non-Ad Expense Data'!$A$2:$A$207,'P&amp;L'!K14)</f>
        <v>0</v>
      </c>
      <c r="L18" s="31">
        <f>SUMIFS('Non-Ad Expense Data'!$D$2:$D$207,'Non-Ad Expense Data'!$E$2:$E$207,'P&amp;L'!$B$18,'Non-Ad Expense Data'!$A$2:$A$207,'P&amp;L'!L14)</f>
        <v>0</v>
      </c>
      <c r="M18" s="31">
        <f>SUMIFS('Non-Ad Expense Data'!$D$2:$D$207,'Non-Ad Expense Data'!$E$2:$E$207,'P&amp;L'!$B$18,'Non-Ad Expense Data'!$A$2:$A$207,'P&amp;L'!M14)</f>
        <v>0</v>
      </c>
      <c r="N18" s="31">
        <f>SUMIFS('Non-Ad Expense Data'!$D$2:$D$207,'Non-Ad Expense Data'!$E$2:$E$207,'P&amp;L'!$B$18,'Non-Ad Expense Data'!$A$2:$A$207,'P&amp;L'!N14)</f>
        <v>0</v>
      </c>
      <c r="O18" s="32">
        <f t="shared" si="4"/>
        <v>0</v>
      </c>
      <c r="P18" s="113" t="e">
        <f t="shared" si="5"/>
        <v>#DIV/0!</v>
      </c>
    </row>
    <row r="19" spans="2:16" ht="18.75" customHeight="1" x14ac:dyDescent="0.25">
      <c r="B19" s="62" t="s">
        <v>9</v>
      </c>
      <c r="C19" s="35">
        <f>SUMIFS('Non-Ad Expense Data'!$D$2:$D$207,'Non-Ad Expense Data'!$E$2:$E$207,'P&amp;L'!$B$19,'Non-Ad Expense Data'!$A$2:$A$207,'P&amp;L'!C14)</f>
        <v>0</v>
      </c>
      <c r="D19" s="35">
        <f>SUMIFS('Non-Ad Expense Data'!$D$2:$D$207,'Non-Ad Expense Data'!$E$2:$E$207,'P&amp;L'!$B$19,'Non-Ad Expense Data'!$A$2:$A$207,'P&amp;L'!D14)</f>
        <v>0</v>
      </c>
      <c r="E19" s="35">
        <f>SUMIFS('Non-Ad Expense Data'!$D$2:$D$207,'Non-Ad Expense Data'!$E$2:$E$207,'P&amp;L'!$B$19,'Non-Ad Expense Data'!$A$2:$A$207,'P&amp;L'!E14)</f>
        <v>0</v>
      </c>
      <c r="F19" s="35">
        <f>SUMIFS('Non-Ad Expense Data'!$D$2:$D$207,'Non-Ad Expense Data'!$E$2:$E$207,'P&amp;L'!$B$19,'Non-Ad Expense Data'!$A$2:$A$207,'P&amp;L'!F14)</f>
        <v>0</v>
      </c>
      <c r="G19" s="35">
        <f>SUMIFS('Non-Ad Expense Data'!$D$2:$D$207,'Non-Ad Expense Data'!$E$2:$E$207,'P&amp;L'!$B$19,'Non-Ad Expense Data'!$A$2:$A$207,'P&amp;L'!G14)</f>
        <v>0</v>
      </c>
      <c r="H19" s="35">
        <f>SUMIFS('Non-Ad Expense Data'!$D$2:$D$207,'Non-Ad Expense Data'!$E$2:$E$207,'P&amp;L'!$B$19,'Non-Ad Expense Data'!$A$2:$A$207,'P&amp;L'!H14)</f>
        <v>0</v>
      </c>
      <c r="I19" s="35">
        <f>SUMIFS('Non-Ad Expense Data'!$D$2:$D$207,'Non-Ad Expense Data'!$E$2:$E$207,'P&amp;L'!$B$19,'Non-Ad Expense Data'!$A$2:$A$207,'P&amp;L'!I14)</f>
        <v>0</v>
      </c>
      <c r="J19" s="35">
        <f>SUMIFS('Non-Ad Expense Data'!$D$2:$D$207,'Non-Ad Expense Data'!$E$2:$E$207,'P&amp;L'!$B$19,'Non-Ad Expense Data'!$A$2:$A$207,'P&amp;L'!J14)</f>
        <v>0</v>
      </c>
      <c r="K19" s="35">
        <f>SUMIFS('Non-Ad Expense Data'!$D$2:$D$207,'Non-Ad Expense Data'!$E$2:$E$207,'P&amp;L'!$B$19,'Non-Ad Expense Data'!$A$2:$A$207,'P&amp;L'!K14)</f>
        <v>0</v>
      </c>
      <c r="L19" s="35">
        <f>SUMIFS('Non-Ad Expense Data'!$D$2:$D$207,'Non-Ad Expense Data'!$E$2:$E$207,'P&amp;L'!$B$19,'Non-Ad Expense Data'!$A$2:$A$207,'P&amp;L'!L14)</f>
        <v>0</v>
      </c>
      <c r="M19" s="35">
        <f>SUMIFS('Non-Ad Expense Data'!$D$2:$D$207,'Non-Ad Expense Data'!$E$2:$E$207,'P&amp;L'!$B$19,'Non-Ad Expense Data'!$A$2:$A$207,'P&amp;L'!M14)</f>
        <v>0</v>
      </c>
      <c r="N19" s="35">
        <f>SUMIFS('Non-Ad Expense Data'!$D$2:$D$207,'Non-Ad Expense Data'!$E$2:$E$207,'P&amp;L'!$B$19,'Non-Ad Expense Data'!$A$2:$A$207,'P&amp;L'!N14)</f>
        <v>0</v>
      </c>
      <c r="O19" s="36">
        <f t="shared" si="4"/>
        <v>0</v>
      </c>
      <c r="P19" s="113" t="e">
        <f t="shared" si="5"/>
        <v>#DIV/0!</v>
      </c>
    </row>
    <row r="20" spans="2:16" ht="18.75" customHeight="1" x14ac:dyDescent="0.25">
      <c r="B20" s="61" t="s">
        <v>7</v>
      </c>
      <c r="C20" s="31">
        <f>SUMIFS('Non-Ad Expense Data'!$D$2:$D$207,'Non-Ad Expense Data'!$E$2:$E$207,'P&amp;L'!$B$20,'Non-Ad Expense Data'!$A$2:$A$207,'P&amp;L'!C14)</f>
        <v>0</v>
      </c>
      <c r="D20" s="31">
        <f>SUMIFS('Non-Ad Expense Data'!$D$2:$D$207,'Non-Ad Expense Data'!$E$2:$E$207,'P&amp;L'!$B$20,'Non-Ad Expense Data'!$A$2:$A$207,'P&amp;L'!D14)</f>
        <v>0</v>
      </c>
      <c r="E20" s="31">
        <f>SUMIFS('Non-Ad Expense Data'!$D$2:$D$207,'Non-Ad Expense Data'!$E$2:$E$207,'P&amp;L'!$B$20,'Non-Ad Expense Data'!$A$2:$A$207,'P&amp;L'!E14)</f>
        <v>0</v>
      </c>
      <c r="F20" s="31">
        <f>SUMIFS('Non-Ad Expense Data'!$D$2:$D$207,'Non-Ad Expense Data'!$E$2:$E$207,'P&amp;L'!$B$20,'Non-Ad Expense Data'!$A$2:$A$207,'P&amp;L'!F14)</f>
        <v>0</v>
      </c>
      <c r="G20" s="31">
        <f>SUMIFS('Non-Ad Expense Data'!$D$2:$D$207,'Non-Ad Expense Data'!$E$2:$E$207,'P&amp;L'!$B$20,'Non-Ad Expense Data'!$A$2:$A$207,'P&amp;L'!G14)</f>
        <v>0</v>
      </c>
      <c r="H20" s="31">
        <f>SUMIFS('Non-Ad Expense Data'!$D$2:$D$207,'Non-Ad Expense Data'!$E$2:$E$207,'P&amp;L'!$B$20,'Non-Ad Expense Data'!$A$2:$A$207,'P&amp;L'!H14)</f>
        <v>0</v>
      </c>
      <c r="I20" s="31">
        <f>SUMIFS('Non-Ad Expense Data'!$D$2:$D$207,'Non-Ad Expense Data'!$E$2:$E$207,'P&amp;L'!$B$20,'Non-Ad Expense Data'!$A$2:$A$207,'P&amp;L'!I14)</f>
        <v>0</v>
      </c>
      <c r="J20" s="31">
        <f>SUMIFS('Non-Ad Expense Data'!$D$2:$D$207,'Non-Ad Expense Data'!$E$2:$E$207,'P&amp;L'!$B$20,'Non-Ad Expense Data'!$A$2:$A$207,'P&amp;L'!J14)</f>
        <v>0</v>
      </c>
      <c r="K20" s="31">
        <f>SUMIFS('Non-Ad Expense Data'!$D$2:$D$207,'Non-Ad Expense Data'!$E$2:$E$207,'P&amp;L'!$B$20,'Non-Ad Expense Data'!$A$2:$A$207,'P&amp;L'!K14)</f>
        <v>0</v>
      </c>
      <c r="L20" s="31">
        <f>SUMIFS('Non-Ad Expense Data'!$D$2:$D$207,'Non-Ad Expense Data'!$E$2:$E$207,'P&amp;L'!$B$20,'Non-Ad Expense Data'!$A$2:$A$207,'P&amp;L'!L14)</f>
        <v>0</v>
      </c>
      <c r="M20" s="31">
        <f>SUMIFS('Non-Ad Expense Data'!$D$2:$D$207,'Non-Ad Expense Data'!$E$2:$E$207,'P&amp;L'!$B$20,'Non-Ad Expense Data'!$A$2:$A$207,'P&amp;L'!M14)</f>
        <v>0</v>
      </c>
      <c r="N20" s="31">
        <f>SUMIFS('Non-Ad Expense Data'!$D$2:$D$207,'Non-Ad Expense Data'!$E$2:$E$207,'P&amp;L'!$B$20,'Non-Ad Expense Data'!$A$2:$A$207,'P&amp;L'!N14)</f>
        <v>0</v>
      </c>
      <c r="O20" s="32">
        <f t="shared" si="4"/>
        <v>0</v>
      </c>
      <c r="P20" s="113" t="e">
        <f t="shared" si="5"/>
        <v>#DIV/0!</v>
      </c>
    </row>
    <row r="21" spans="2:16" ht="18.75" customHeight="1" x14ac:dyDescent="0.25">
      <c r="B21" s="62" t="s">
        <v>82</v>
      </c>
      <c r="C21" s="35">
        <f>SUMIFS('Non-Ad Expense Data'!$D$2:$D$207,'Non-Ad Expense Data'!$E$2:$E$207,'P&amp;L'!$B$21,'Non-Ad Expense Data'!$A$2:$A$207,'P&amp;L'!C14)</f>
        <v>0</v>
      </c>
      <c r="D21" s="35">
        <f>SUMIFS('Non-Ad Expense Data'!$D$2:$D$207,'Non-Ad Expense Data'!$E$2:$E$207,'P&amp;L'!$B$21,'Non-Ad Expense Data'!$A$2:$A$207,'P&amp;L'!D14)</f>
        <v>0</v>
      </c>
      <c r="E21" s="35">
        <f>SUMIFS('Non-Ad Expense Data'!$D$2:$D$207,'Non-Ad Expense Data'!$E$2:$E$207,'P&amp;L'!$B$21,'Non-Ad Expense Data'!$A$2:$A$207,'P&amp;L'!E14)</f>
        <v>0</v>
      </c>
      <c r="F21" s="35">
        <f>SUMIFS('Non-Ad Expense Data'!$D$2:$D$207,'Non-Ad Expense Data'!$E$2:$E$207,'P&amp;L'!$B$21,'Non-Ad Expense Data'!$A$2:$A$207,'P&amp;L'!F14)</f>
        <v>0</v>
      </c>
      <c r="G21" s="35">
        <f>SUMIFS('Non-Ad Expense Data'!$D$2:$D$207,'Non-Ad Expense Data'!$E$2:$E$207,'P&amp;L'!$B$21,'Non-Ad Expense Data'!$A$2:$A$207,'P&amp;L'!G14)</f>
        <v>0</v>
      </c>
      <c r="H21" s="35">
        <f>SUMIFS('Non-Ad Expense Data'!$D$2:$D$207,'Non-Ad Expense Data'!$E$2:$E$207,'P&amp;L'!$B$21,'Non-Ad Expense Data'!$A$2:$A$207,'P&amp;L'!H14)</f>
        <v>0</v>
      </c>
      <c r="I21" s="35">
        <f>SUMIFS('Non-Ad Expense Data'!$D$2:$D$207,'Non-Ad Expense Data'!$E$2:$E$207,'P&amp;L'!$B$21,'Non-Ad Expense Data'!$A$2:$A$207,'P&amp;L'!I14)</f>
        <v>0</v>
      </c>
      <c r="J21" s="35">
        <f>SUMIFS('Non-Ad Expense Data'!$D$2:$D$207,'Non-Ad Expense Data'!$E$2:$E$207,'P&amp;L'!$B$21,'Non-Ad Expense Data'!$A$2:$A$207,'P&amp;L'!J14)</f>
        <v>0</v>
      </c>
      <c r="K21" s="35">
        <f>SUMIFS('Non-Ad Expense Data'!$D$2:$D$207,'Non-Ad Expense Data'!$E$2:$E$207,'P&amp;L'!$B$21,'Non-Ad Expense Data'!$A$2:$A$207,'P&amp;L'!K14)</f>
        <v>0</v>
      </c>
      <c r="L21" s="35">
        <f>SUMIFS('Non-Ad Expense Data'!$D$2:$D$207,'Non-Ad Expense Data'!$E$2:$E$207,'P&amp;L'!$B$21,'Non-Ad Expense Data'!$A$2:$A$207,'P&amp;L'!L14)</f>
        <v>0</v>
      </c>
      <c r="M21" s="35">
        <f>SUMIFS('Non-Ad Expense Data'!$D$2:$D$207,'Non-Ad Expense Data'!$E$2:$E$207,'P&amp;L'!$B$21,'Non-Ad Expense Data'!$A$2:$A$207,'P&amp;L'!M14)</f>
        <v>0</v>
      </c>
      <c r="N21" s="35">
        <f>SUMIFS('Non-Ad Expense Data'!$D$2:$D$207,'Non-Ad Expense Data'!$E$2:$E$207,'P&amp;L'!$B$21,'Non-Ad Expense Data'!$A$2:$A$207,'P&amp;L'!N14)</f>
        <v>0</v>
      </c>
      <c r="O21" s="36">
        <f t="shared" si="4"/>
        <v>0</v>
      </c>
      <c r="P21" s="113" t="e">
        <f t="shared" si="5"/>
        <v>#DIV/0!</v>
      </c>
    </row>
    <row r="22" spans="2:16" ht="18.75" customHeight="1" x14ac:dyDescent="0.25">
      <c r="B22" s="61" t="s">
        <v>29</v>
      </c>
      <c r="C22" s="31">
        <f>SUMIFS('Non-Ad Expense Data'!$D$2:$D$207,'Non-Ad Expense Data'!$E$2:$E$207,'P&amp;L'!$B$22,'Non-Ad Expense Data'!$A$2:$A$207,'P&amp;L'!C14)</f>
        <v>0</v>
      </c>
      <c r="D22" s="31">
        <f>SUMIFS('Non-Ad Expense Data'!$D$2:$D$207,'Non-Ad Expense Data'!$E$2:$E$207,'P&amp;L'!$B$22,'Non-Ad Expense Data'!$A$2:$A$207,'P&amp;L'!D14)</f>
        <v>0</v>
      </c>
      <c r="E22" s="31">
        <f>SUMIFS('Non-Ad Expense Data'!$D$2:$D$207,'Non-Ad Expense Data'!$E$2:$E$207,'P&amp;L'!$B$22,'Non-Ad Expense Data'!$A$2:$A$207,'P&amp;L'!E14)</f>
        <v>0</v>
      </c>
      <c r="F22" s="31">
        <f>SUMIFS('Non-Ad Expense Data'!$D$2:$D$207,'Non-Ad Expense Data'!$E$2:$E$207,'P&amp;L'!$B$22,'Non-Ad Expense Data'!$A$2:$A$207,'P&amp;L'!F14)</f>
        <v>0</v>
      </c>
      <c r="G22" s="31">
        <f>SUMIFS('Non-Ad Expense Data'!$D$2:$D$207,'Non-Ad Expense Data'!$E$2:$E$207,'P&amp;L'!$B$22,'Non-Ad Expense Data'!$A$2:$A$207,'P&amp;L'!G14)</f>
        <v>0</v>
      </c>
      <c r="H22" s="31">
        <f>SUMIFS('Non-Ad Expense Data'!$D$2:$D$207,'Non-Ad Expense Data'!$E$2:$E$207,'P&amp;L'!$B$22,'Non-Ad Expense Data'!$A$2:$A$207,'P&amp;L'!H14)</f>
        <v>0</v>
      </c>
      <c r="I22" s="31">
        <f>SUMIFS('Non-Ad Expense Data'!$D$2:$D$207,'Non-Ad Expense Data'!$E$2:$E$207,'P&amp;L'!$B$22,'Non-Ad Expense Data'!$A$2:$A$207,'P&amp;L'!I14)</f>
        <v>0</v>
      </c>
      <c r="J22" s="31">
        <f>SUMIFS('Non-Ad Expense Data'!$D$2:$D$207,'Non-Ad Expense Data'!$E$2:$E$207,'P&amp;L'!$B$22,'Non-Ad Expense Data'!$A$2:$A$207,'P&amp;L'!J14)</f>
        <v>0</v>
      </c>
      <c r="K22" s="31">
        <f>SUMIFS('Non-Ad Expense Data'!$D$2:$D$207,'Non-Ad Expense Data'!$E$2:$E$207,'P&amp;L'!$B$22,'Non-Ad Expense Data'!$A$2:$A$207,'P&amp;L'!K14)</f>
        <v>0</v>
      </c>
      <c r="L22" s="31">
        <f>SUMIFS('Non-Ad Expense Data'!$D$2:$D$207,'Non-Ad Expense Data'!$E$2:$E$207,'P&amp;L'!$B$22,'Non-Ad Expense Data'!$A$2:$A$207,'P&amp;L'!L14)</f>
        <v>0</v>
      </c>
      <c r="M22" s="31">
        <f>SUMIFS('Non-Ad Expense Data'!$D$2:$D$207,'Non-Ad Expense Data'!$E$2:$E$207,'P&amp;L'!$B$22,'Non-Ad Expense Data'!$A$2:$A$207,'P&amp;L'!M14)</f>
        <v>0</v>
      </c>
      <c r="N22" s="31">
        <f>SUMIFS('Non-Ad Expense Data'!$D$2:$D$207,'Non-Ad Expense Data'!$E$2:$E$207,'P&amp;L'!$B$22,'Non-Ad Expense Data'!$A$2:$A$207,'P&amp;L'!N14)</f>
        <v>0</v>
      </c>
      <c r="O22" s="32">
        <f t="shared" si="4"/>
        <v>0</v>
      </c>
      <c r="P22" s="113" t="e">
        <f t="shared" si="5"/>
        <v>#DIV/0!</v>
      </c>
    </row>
    <row r="23" spans="2:16" ht="18.75" customHeight="1" x14ac:dyDescent="0.25">
      <c r="B23" s="62" t="s">
        <v>28</v>
      </c>
      <c r="C23" s="35">
        <f>SUMIFS('Non-Ad Expense Data'!$D$2:$D$207,'Non-Ad Expense Data'!$E$2:$E$207,'P&amp;L'!$B$23,'Non-Ad Expense Data'!$A$2:$A$207,'P&amp;L'!C14)</f>
        <v>0</v>
      </c>
      <c r="D23" s="35">
        <f>SUMIFS('Non-Ad Expense Data'!$D$2:$D$207,'Non-Ad Expense Data'!$E$2:$E$207,'P&amp;L'!$B$23,'Non-Ad Expense Data'!$A$2:$A$207,'P&amp;L'!D14)</f>
        <v>0</v>
      </c>
      <c r="E23" s="35">
        <f>SUMIFS('Non-Ad Expense Data'!$D$2:$D$207,'Non-Ad Expense Data'!$E$2:$E$207,'P&amp;L'!$B$23,'Non-Ad Expense Data'!$A$2:$A$207,'P&amp;L'!E14)</f>
        <v>0</v>
      </c>
      <c r="F23" s="35">
        <f>SUMIFS('Non-Ad Expense Data'!$D$2:$D$207,'Non-Ad Expense Data'!$E$2:$E$207,'P&amp;L'!$B$23,'Non-Ad Expense Data'!$A$2:$A$207,'P&amp;L'!F14)</f>
        <v>0</v>
      </c>
      <c r="G23" s="35">
        <f>SUMIFS('Non-Ad Expense Data'!$D$2:$D$207,'Non-Ad Expense Data'!$E$2:$E$207,'P&amp;L'!$B$23,'Non-Ad Expense Data'!$A$2:$A$207,'P&amp;L'!G14)</f>
        <v>0</v>
      </c>
      <c r="H23" s="35">
        <f>SUMIFS('Non-Ad Expense Data'!$D$2:$D$207,'Non-Ad Expense Data'!$E$2:$E$207,'P&amp;L'!$B$23,'Non-Ad Expense Data'!$A$2:$A$207,'P&amp;L'!H14)</f>
        <v>0</v>
      </c>
      <c r="I23" s="35">
        <f>SUMIFS('Non-Ad Expense Data'!$D$2:$D$207,'Non-Ad Expense Data'!$E$2:$E$207,'P&amp;L'!$B$23,'Non-Ad Expense Data'!$A$2:$A$207,'P&amp;L'!I14)</f>
        <v>0</v>
      </c>
      <c r="J23" s="35">
        <f>SUMIFS('Non-Ad Expense Data'!$D$2:$D$207,'Non-Ad Expense Data'!$E$2:$E$207,'P&amp;L'!$B$23,'Non-Ad Expense Data'!$A$2:$A$207,'P&amp;L'!J14)</f>
        <v>0</v>
      </c>
      <c r="K23" s="35">
        <f>SUMIFS('Non-Ad Expense Data'!$D$2:$D$207,'Non-Ad Expense Data'!$E$2:$E$207,'P&amp;L'!$B$23,'Non-Ad Expense Data'!$A$2:$A$207,'P&amp;L'!K14)</f>
        <v>0</v>
      </c>
      <c r="L23" s="35">
        <f>SUMIFS('Non-Ad Expense Data'!$D$2:$D$207,'Non-Ad Expense Data'!$E$2:$E$207,'P&amp;L'!$B$23,'Non-Ad Expense Data'!$A$2:$A$207,'P&amp;L'!L14)</f>
        <v>0</v>
      </c>
      <c r="M23" s="35">
        <f>SUMIFS('Non-Ad Expense Data'!$D$2:$D$207,'Non-Ad Expense Data'!$E$2:$E$207,'P&amp;L'!$B$23,'Non-Ad Expense Data'!$A$2:$A$207,'P&amp;L'!M14)</f>
        <v>0</v>
      </c>
      <c r="N23" s="35">
        <f>SUMIFS('Non-Ad Expense Data'!$D$2:$D$207,'Non-Ad Expense Data'!$E$2:$E$207,'P&amp;L'!$B$23,'Non-Ad Expense Data'!$A$2:$A$207,'P&amp;L'!N14)</f>
        <v>0</v>
      </c>
      <c r="O23" s="36">
        <f t="shared" si="4"/>
        <v>0</v>
      </c>
      <c r="P23" s="113" t="e">
        <f t="shared" si="5"/>
        <v>#DIV/0!</v>
      </c>
    </row>
    <row r="24" spans="2:16" ht="18.75" customHeight="1" x14ac:dyDescent="0.25">
      <c r="B24" s="61" t="s">
        <v>4</v>
      </c>
      <c r="C24" s="31">
        <f>SUMIFS('Non-Ad Expense Data'!$D$2:$D$207,'Non-Ad Expense Data'!$E$2:$E$207,'P&amp;L'!$B$24,'Non-Ad Expense Data'!$A$2:$A$207,'P&amp;L'!C14)</f>
        <v>0</v>
      </c>
      <c r="D24" s="31">
        <f>SUMIFS('Non-Ad Expense Data'!$D$2:$D$207,'Non-Ad Expense Data'!$E$2:$E$207,'P&amp;L'!$B$24,'Non-Ad Expense Data'!$A$2:$A$207,'P&amp;L'!D14)</f>
        <v>0</v>
      </c>
      <c r="E24" s="31">
        <f>SUMIFS('Non-Ad Expense Data'!$D$2:$D$207,'Non-Ad Expense Data'!$E$2:$E$207,'P&amp;L'!$B$24,'Non-Ad Expense Data'!$A$2:$A$207,'P&amp;L'!E14)</f>
        <v>0</v>
      </c>
      <c r="F24" s="31">
        <f>SUMIFS('Non-Ad Expense Data'!$D$2:$D$207,'Non-Ad Expense Data'!$E$2:$E$207,'P&amp;L'!$B$24,'Non-Ad Expense Data'!$A$2:$A$207,'P&amp;L'!F14)</f>
        <v>0</v>
      </c>
      <c r="G24" s="31">
        <f>SUMIFS('Non-Ad Expense Data'!$D$2:$D$207,'Non-Ad Expense Data'!$E$2:$E$207,'P&amp;L'!$B$24,'Non-Ad Expense Data'!$A$2:$A$207,'P&amp;L'!G14)</f>
        <v>0</v>
      </c>
      <c r="H24" s="31">
        <f>SUMIFS('Non-Ad Expense Data'!$D$2:$D$207,'Non-Ad Expense Data'!$E$2:$E$207,'P&amp;L'!$B$24,'Non-Ad Expense Data'!$A$2:$A$207,'P&amp;L'!H14)</f>
        <v>0</v>
      </c>
      <c r="I24" s="31">
        <f>SUMIFS('Non-Ad Expense Data'!$D$2:$D$207,'Non-Ad Expense Data'!$E$2:$E$207,'P&amp;L'!$B$24,'Non-Ad Expense Data'!$A$2:$A$207,'P&amp;L'!I14)</f>
        <v>0</v>
      </c>
      <c r="J24" s="31">
        <f>SUMIFS('Non-Ad Expense Data'!$D$2:$D$207,'Non-Ad Expense Data'!$E$2:$E$207,'P&amp;L'!$B$24,'Non-Ad Expense Data'!$A$2:$A$207,'P&amp;L'!J14)</f>
        <v>0</v>
      </c>
      <c r="K24" s="31">
        <f>SUMIFS('Non-Ad Expense Data'!$D$2:$D$207,'Non-Ad Expense Data'!$E$2:$E$207,'P&amp;L'!$B$24,'Non-Ad Expense Data'!$A$2:$A$207,'P&amp;L'!K14)</f>
        <v>0</v>
      </c>
      <c r="L24" s="31">
        <f>SUMIFS('Non-Ad Expense Data'!$D$2:$D$207,'Non-Ad Expense Data'!$E$2:$E$207,'P&amp;L'!$B$24,'Non-Ad Expense Data'!$A$2:$A$207,'P&amp;L'!L14)</f>
        <v>0</v>
      </c>
      <c r="M24" s="31">
        <f>SUMIFS('Non-Ad Expense Data'!$D$2:$D$207,'Non-Ad Expense Data'!$E$2:$E$207,'P&amp;L'!$B$24,'Non-Ad Expense Data'!$A$2:$A$207,'P&amp;L'!M14)</f>
        <v>0</v>
      </c>
      <c r="N24" s="31">
        <f>SUMIFS('Non-Ad Expense Data'!$D$2:$D$207,'Non-Ad Expense Data'!$E$2:$E$207,'P&amp;L'!$B$24,'Non-Ad Expense Data'!$A$2:$A$207,'P&amp;L'!N14)</f>
        <v>0</v>
      </c>
      <c r="O24" s="32">
        <f t="shared" si="4"/>
        <v>0</v>
      </c>
      <c r="P24" s="113" t="e">
        <f t="shared" si="5"/>
        <v>#DIV/0!</v>
      </c>
    </row>
    <row r="25" spans="2:16" ht="18.75" customHeight="1" x14ac:dyDescent="0.25">
      <c r="B25" s="62" t="s">
        <v>27</v>
      </c>
      <c r="C25" s="35">
        <f>SUMIFS('Non-Ad Expense Data'!$D$2:$D$207,'Non-Ad Expense Data'!$E$2:$E$207,'P&amp;L'!$B$25,'Non-Ad Expense Data'!$A$2:$A$207,'P&amp;L'!C14)</f>
        <v>0</v>
      </c>
      <c r="D25" s="35">
        <f>SUMIFS('Non-Ad Expense Data'!$D$2:$D$207,'Non-Ad Expense Data'!$E$2:$E$207,'P&amp;L'!$B$25,'Non-Ad Expense Data'!$A$2:$A$207,'P&amp;L'!D14)</f>
        <v>0</v>
      </c>
      <c r="E25" s="35">
        <f>SUMIFS('Non-Ad Expense Data'!$D$2:$D$207,'Non-Ad Expense Data'!$E$2:$E$207,'P&amp;L'!$B$25,'Non-Ad Expense Data'!$A$2:$A$207,'P&amp;L'!E14)</f>
        <v>0</v>
      </c>
      <c r="F25" s="35">
        <f>SUMIFS('Non-Ad Expense Data'!$D$2:$D$207,'Non-Ad Expense Data'!$E$2:$E$207,'P&amp;L'!$B$25,'Non-Ad Expense Data'!$A$2:$A$207,'P&amp;L'!F14)</f>
        <v>0</v>
      </c>
      <c r="G25" s="35">
        <f>SUMIFS('Non-Ad Expense Data'!$D$2:$D$207,'Non-Ad Expense Data'!$E$2:$E$207,'P&amp;L'!$B$25,'Non-Ad Expense Data'!$A$2:$A$207,'P&amp;L'!G14)</f>
        <v>0</v>
      </c>
      <c r="H25" s="35">
        <f>SUMIFS('Non-Ad Expense Data'!$D$2:$D$207,'Non-Ad Expense Data'!$E$2:$E$207,'P&amp;L'!$B$25,'Non-Ad Expense Data'!$A$2:$A$207,'P&amp;L'!H14)</f>
        <v>0</v>
      </c>
      <c r="I25" s="35">
        <f>SUMIFS('Non-Ad Expense Data'!$D$2:$D$207,'Non-Ad Expense Data'!$E$2:$E$207,'P&amp;L'!$B$25,'Non-Ad Expense Data'!$A$2:$A$207,'P&amp;L'!I14)</f>
        <v>0</v>
      </c>
      <c r="J25" s="35">
        <f>SUMIFS('Non-Ad Expense Data'!$D$2:$D$207,'Non-Ad Expense Data'!$E$2:$E$207,'P&amp;L'!$B$25,'Non-Ad Expense Data'!$A$2:$A$207,'P&amp;L'!J14)</f>
        <v>0</v>
      </c>
      <c r="K25" s="35">
        <f>SUMIFS('Non-Ad Expense Data'!$D$2:$D$207,'Non-Ad Expense Data'!$E$2:$E$207,'P&amp;L'!$B$25,'Non-Ad Expense Data'!$A$2:$A$207,'P&amp;L'!K14)</f>
        <v>0</v>
      </c>
      <c r="L25" s="35">
        <f>SUMIFS('Non-Ad Expense Data'!$D$2:$D$207,'Non-Ad Expense Data'!$E$2:$E$207,'P&amp;L'!$B$25,'Non-Ad Expense Data'!$A$2:$A$207,'P&amp;L'!L14)</f>
        <v>0</v>
      </c>
      <c r="M25" s="35">
        <f>SUMIFS('Non-Ad Expense Data'!$D$2:$D$207,'Non-Ad Expense Data'!$E$2:$E$207,'P&amp;L'!$B$25,'Non-Ad Expense Data'!$A$2:$A$207,'P&amp;L'!M14)</f>
        <v>0</v>
      </c>
      <c r="N25" s="35">
        <f>SUMIFS('Non-Ad Expense Data'!$D$2:$D$207,'Non-Ad Expense Data'!$E$2:$E$207,'P&amp;L'!$B$25,'Non-Ad Expense Data'!$A$2:$A$207,'P&amp;L'!N14)</f>
        <v>0</v>
      </c>
      <c r="O25" s="36">
        <f t="shared" si="4"/>
        <v>0</v>
      </c>
      <c r="P25" s="113" t="e">
        <f t="shared" si="5"/>
        <v>#DIV/0!</v>
      </c>
    </row>
    <row r="26" spans="2:16" ht="18.75" customHeight="1" x14ac:dyDescent="0.25">
      <c r="B26" s="61" t="s">
        <v>12</v>
      </c>
      <c r="C26" s="31">
        <f>SUMIFS('Non-Ad Expense Data'!$D$2:$D$207,'Non-Ad Expense Data'!$E$2:$E$207,'P&amp;L'!$B$26,'Non-Ad Expense Data'!$A$2:$A$207,'P&amp;L'!C14)</f>
        <v>0</v>
      </c>
      <c r="D26" s="31">
        <f>SUMIFS('Non-Ad Expense Data'!$D$2:$D$207,'Non-Ad Expense Data'!$E$2:$E$207,'P&amp;L'!$B$26,'Non-Ad Expense Data'!$A$2:$A$207,'P&amp;L'!D14)</f>
        <v>0</v>
      </c>
      <c r="E26" s="31">
        <f>SUMIFS('Non-Ad Expense Data'!$D$2:$D$207,'Non-Ad Expense Data'!$E$2:$E$207,'P&amp;L'!$B$26,'Non-Ad Expense Data'!$A$2:$A$207,'P&amp;L'!E14)</f>
        <v>0</v>
      </c>
      <c r="F26" s="31">
        <f>SUMIFS('Non-Ad Expense Data'!$D$2:$D$207,'Non-Ad Expense Data'!$E$2:$E$207,'P&amp;L'!$B$26,'Non-Ad Expense Data'!$A$2:$A$207,'P&amp;L'!F14)</f>
        <v>0</v>
      </c>
      <c r="G26" s="31">
        <f>SUMIFS('Non-Ad Expense Data'!$D$2:$D$207,'Non-Ad Expense Data'!$E$2:$E$207,'P&amp;L'!$B$26,'Non-Ad Expense Data'!$A$2:$A$207,'P&amp;L'!G14)</f>
        <v>0</v>
      </c>
      <c r="H26" s="31">
        <f>SUMIFS('Non-Ad Expense Data'!$D$2:$D$207,'Non-Ad Expense Data'!$E$2:$E$207,'P&amp;L'!$B$26,'Non-Ad Expense Data'!$A$2:$A$207,'P&amp;L'!H14)</f>
        <v>0</v>
      </c>
      <c r="I26" s="31">
        <f>SUMIFS('Non-Ad Expense Data'!$D$2:$D$207,'Non-Ad Expense Data'!$E$2:$E$207,'P&amp;L'!$B$26,'Non-Ad Expense Data'!$A$2:$A$207,'P&amp;L'!I14)</f>
        <v>0</v>
      </c>
      <c r="J26" s="31">
        <f>SUMIFS('Non-Ad Expense Data'!$D$2:$D$207,'Non-Ad Expense Data'!$E$2:$E$207,'P&amp;L'!$B$26,'Non-Ad Expense Data'!$A$2:$A$207,'P&amp;L'!J14)</f>
        <v>0</v>
      </c>
      <c r="K26" s="31">
        <f>SUMIFS('Non-Ad Expense Data'!$D$2:$D$207,'Non-Ad Expense Data'!$E$2:$E$207,'P&amp;L'!$B$26,'Non-Ad Expense Data'!$A$2:$A$207,'P&amp;L'!K14)</f>
        <v>0</v>
      </c>
      <c r="L26" s="31">
        <f>SUMIFS('Non-Ad Expense Data'!$D$2:$D$207,'Non-Ad Expense Data'!$E$2:$E$207,'P&amp;L'!$B$26,'Non-Ad Expense Data'!$A$2:$A$207,'P&amp;L'!L14)</f>
        <v>0</v>
      </c>
      <c r="M26" s="31">
        <f>SUMIFS('Non-Ad Expense Data'!$D$2:$D$207,'Non-Ad Expense Data'!$E$2:$E$207,'P&amp;L'!$B$26,'Non-Ad Expense Data'!$A$2:$A$207,'P&amp;L'!M14)</f>
        <v>0</v>
      </c>
      <c r="N26" s="31">
        <f>SUMIFS('Non-Ad Expense Data'!$D$2:$D$207,'Non-Ad Expense Data'!$E$2:$E$207,'P&amp;L'!$B$26,'Non-Ad Expense Data'!$A$2:$A$207,'P&amp;L'!N14)</f>
        <v>0</v>
      </c>
      <c r="O26" s="32">
        <f t="shared" si="4"/>
        <v>0</v>
      </c>
      <c r="P26" s="113" t="e">
        <f t="shared" si="5"/>
        <v>#DIV/0!</v>
      </c>
    </row>
    <row r="27" spans="2:16" ht="18.75" customHeight="1" x14ac:dyDescent="0.25">
      <c r="B27" s="102" t="s">
        <v>79</v>
      </c>
      <c r="C27" s="103">
        <f t="shared" ref="C27:N27" si="7">SUM(C15:C26)</f>
        <v>0</v>
      </c>
      <c r="D27" s="103">
        <f t="shared" si="7"/>
        <v>0</v>
      </c>
      <c r="E27" s="103">
        <f t="shared" si="7"/>
        <v>0</v>
      </c>
      <c r="F27" s="103">
        <f t="shared" si="7"/>
        <v>0</v>
      </c>
      <c r="G27" s="103">
        <f t="shared" si="7"/>
        <v>0</v>
      </c>
      <c r="H27" s="103">
        <f t="shared" si="7"/>
        <v>0</v>
      </c>
      <c r="I27" s="103">
        <f t="shared" si="7"/>
        <v>0</v>
      </c>
      <c r="J27" s="103">
        <f t="shared" si="7"/>
        <v>0</v>
      </c>
      <c r="K27" s="103">
        <f t="shared" si="7"/>
        <v>0</v>
      </c>
      <c r="L27" s="103">
        <f t="shared" si="7"/>
        <v>0</v>
      </c>
      <c r="M27" s="103">
        <f t="shared" si="7"/>
        <v>0</v>
      </c>
      <c r="N27" s="103">
        <f t="shared" si="7"/>
        <v>0</v>
      </c>
      <c r="O27" s="104">
        <f t="shared" ref="O27" si="8">SUM(C27:N27)</f>
        <v>0</v>
      </c>
    </row>
    <row r="28" spans="2:16" ht="18.75" customHeight="1" thickBot="1" x14ac:dyDescent="0.3">
      <c r="B28" s="97" t="s">
        <v>26</v>
      </c>
      <c r="C28" s="98">
        <f t="shared" ref="C28:N28" si="9">SUM(C13-C27)</f>
        <v>0</v>
      </c>
      <c r="D28" s="98">
        <f t="shared" si="9"/>
        <v>0</v>
      </c>
      <c r="E28" s="98">
        <f t="shared" si="9"/>
        <v>0</v>
      </c>
      <c r="F28" s="98">
        <f t="shared" si="9"/>
        <v>0</v>
      </c>
      <c r="G28" s="98">
        <f t="shared" si="9"/>
        <v>0</v>
      </c>
      <c r="H28" s="98">
        <f t="shared" si="9"/>
        <v>0</v>
      </c>
      <c r="I28" s="98">
        <f t="shared" si="9"/>
        <v>0</v>
      </c>
      <c r="J28" s="98">
        <f t="shared" si="9"/>
        <v>0</v>
      </c>
      <c r="K28" s="98">
        <f t="shared" si="9"/>
        <v>0</v>
      </c>
      <c r="L28" s="98">
        <f t="shared" si="9"/>
        <v>0</v>
      </c>
      <c r="M28" s="98">
        <f t="shared" si="9"/>
        <v>0</v>
      </c>
      <c r="N28" s="98">
        <f t="shared" si="9"/>
        <v>0</v>
      </c>
      <c r="O28" s="99">
        <f>SUM(C28:N28)</f>
        <v>0</v>
      </c>
    </row>
    <row r="29" spans="2:16" ht="18.75" customHeight="1" x14ac:dyDescent="0.4">
      <c r="B29" s="29"/>
      <c r="C29" s="186" t="e">
        <f>C28/C13</f>
        <v>#DIV/0!</v>
      </c>
      <c r="D29" s="186" t="e">
        <f t="shared" ref="D29:O29" si="10">D28/D13</f>
        <v>#DIV/0!</v>
      </c>
      <c r="E29" s="186" t="e">
        <f t="shared" si="10"/>
        <v>#DIV/0!</v>
      </c>
      <c r="F29" s="186" t="e">
        <f t="shared" si="10"/>
        <v>#DIV/0!</v>
      </c>
      <c r="G29" s="186" t="e">
        <f t="shared" si="10"/>
        <v>#DIV/0!</v>
      </c>
      <c r="H29" s="186" t="e">
        <f t="shared" si="10"/>
        <v>#DIV/0!</v>
      </c>
      <c r="I29" s="186" t="e">
        <f t="shared" si="10"/>
        <v>#DIV/0!</v>
      </c>
      <c r="J29" s="186" t="e">
        <f t="shared" si="10"/>
        <v>#DIV/0!</v>
      </c>
      <c r="K29" s="186" t="e">
        <f t="shared" si="10"/>
        <v>#DIV/0!</v>
      </c>
      <c r="L29" s="186" t="e">
        <f t="shared" si="10"/>
        <v>#DIV/0!</v>
      </c>
      <c r="M29" s="186" t="e">
        <f t="shared" si="10"/>
        <v>#DIV/0!</v>
      </c>
      <c r="N29" s="186" t="e">
        <f t="shared" si="10"/>
        <v>#DIV/0!</v>
      </c>
      <c r="O29" s="186" t="e">
        <f t="shared" si="10"/>
        <v>#DIV/0!</v>
      </c>
    </row>
    <row r="30" spans="2:16" ht="18.75" customHeight="1" x14ac:dyDescent="0.3">
      <c r="B30" s="22" t="s">
        <v>44</v>
      </c>
      <c r="C30" s="21" t="s">
        <v>22</v>
      </c>
      <c r="D30" s="21" t="s">
        <v>20</v>
      </c>
      <c r="E30" s="21" t="s">
        <v>23</v>
      </c>
      <c r="F30" s="21" t="s">
        <v>24</v>
      </c>
      <c r="G30" s="21" t="s">
        <v>5</v>
      </c>
      <c r="H30" s="21" t="s">
        <v>19</v>
      </c>
      <c r="I30" s="21" t="s">
        <v>11</v>
      </c>
      <c r="J30" s="21" t="s">
        <v>13</v>
      </c>
      <c r="K30" s="21" t="s">
        <v>14</v>
      </c>
      <c r="L30" s="21" t="s">
        <v>15</v>
      </c>
      <c r="M30" s="21" t="s">
        <v>16</v>
      </c>
      <c r="N30" s="21" t="s">
        <v>17</v>
      </c>
      <c r="O30" s="21" t="s">
        <v>18</v>
      </c>
    </row>
    <row r="31" spans="2:16" ht="18.75" customHeight="1" x14ac:dyDescent="0.25">
      <c r="B31" s="91" t="s">
        <v>135</v>
      </c>
      <c r="C31" s="31">
        <f>SUMIFS('Income &amp; Sales Data'!$D$2:$D$207,'Income &amp; Sales Data'!$B$2:$B$207,'P&amp;L'!$B$31,'Income &amp; Sales Data'!$A$2:$A$207,'P&amp;L'!C30)</f>
        <v>0</v>
      </c>
      <c r="D31" s="31">
        <f>SUMIFS('Income &amp; Sales Data'!$D$2:$D$207,'Income &amp; Sales Data'!$B$2:$B$207,'P&amp;L'!$B$31,'Income &amp; Sales Data'!$A$2:$A$207,'P&amp;L'!D30)</f>
        <v>0</v>
      </c>
      <c r="E31" s="31">
        <f>SUMIFS('Income &amp; Sales Data'!$D$2:$D$207,'Income &amp; Sales Data'!$B$2:$B$207,'P&amp;L'!$B$31,'Income &amp; Sales Data'!$A$2:$A$207,'P&amp;L'!E30)</f>
        <v>0</v>
      </c>
      <c r="F31" s="31">
        <f>SUMIFS('Income &amp; Sales Data'!$D$2:$D$207,'Income &amp; Sales Data'!$B$2:$B$207,'P&amp;L'!$B$31,'Income &amp; Sales Data'!$A$2:$A$207,'P&amp;L'!F30)</f>
        <v>0</v>
      </c>
      <c r="G31" s="31">
        <f>SUMIFS('Income &amp; Sales Data'!$D$2:$D$207,'Income &amp; Sales Data'!$B$2:$B$207,'P&amp;L'!$B$31,'Income &amp; Sales Data'!$A$2:$A$207,'P&amp;L'!G30)</f>
        <v>0</v>
      </c>
      <c r="H31" s="31">
        <f>SUMIFS('Income &amp; Sales Data'!$D$2:$D$207,'Income &amp; Sales Data'!$B$2:$B$207,'P&amp;L'!$B$31,'Income &amp; Sales Data'!$A$2:$A$207,'P&amp;L'!H30)</f>
        <v>0</v>
      </c>
      <c r="I31" s="31">
        <f>SUMIFS('Income &amp; Sales Data'!$D$2:$D$207,'Income &amp; Sales Data'!$B$2:$B$207,'P&amp;L'!$B$31,'Income &amp; Sales Data'!$A$2:$A$207,'P&amp;L'!I30)</f>
        <v>0</v>
      </c>
      <c r="J31" s="31">
        <f>SUMIFS('Income &amp; Sales Data'!$D$2:$D$207,'Income &amp; Sales Data'!$B$2:$B$207,'P&amp;L'!$B$31,'Income &amp; Sales Data'!$A$2:$A$207,'P&amp;L'!J30)</f>
        <v>0</v>
      </c>
      <c r="K31" s="31">
        <f>SUMIFS('Income &amp; Sales Data'!$D$2:$D$207,'Income &amp; Sales Data'!$B$2:$B$207,'P&amp;L'!$B$31,'Income &amp; Sales Data'!$A$2:$A$207,'P&amp;L'!K30)</f>
        <v>0</v>
      </c>
      <c r="L31" s="31">
        <f>SUMIFS('Income &amp; Sales Data'!$D$2:$D$207,'Income &amp; Sales Data'!$B$2:$B$207,'P&amp;L'!$B$31,'Income &amp; Sales Data'!$A$2:$A$207,'P&amp;L'!L30)</f>
        <v>0</v>
      </c>
      <c r="M31" s="31">
        <f>SUMIFS('Income &amp; Sales Data'!$D$2:$D$207,'Income &amp; Sales Data'!$B$2:$B$207,'P&amp;L'!$B$31,'Income &amp; Sales Data'!$A$2:$A$207,'P&amp;L'!M30)</f>
        <v>0</v>
      </c>
      <c r="N31" s="31">
        <f>SUMIFS('Income &amp; Sales Data'!$D$2:$D$207,'Income &amp; Sales Data'!$B$2:$B$207,'P&amp;L'!$B$31,'Income &amp; Sales Data'!$A$2:$A$207,'P&amp;L'!N30)</f>
        <v>0</v>
      </c>
      <c r="O31" s="31">
        <f>SUM(C31:N31)</f>
        <v>0</v>
      </c>
      <c r="P31" s="113" t="e">
        <f>O31/$O$35</f>
        <v>#DIV/0!</v>
      </c>
    </row>
    <row r="32" spans="2:16" ht="18.75" customHeight="1" x14ac:dyDescent="0.25">
      <c r="B32" s="84" t="s">
        <v>134</v>
      </c>
      <c r="C32" s="35">
        <f>SUMIFS('Income &amp; Sales Data'!$D$2:$D$207,'Income &amp; Sales Data'!$B$2:$B$207,'P&amp;L'!$B$32,'Income &amp; Sales Data'!$A$2:$A$207,'P&amp;L'!C30)</f>
        <v>0</v>
      </c>
      <c r="D32" s="35">
        <f>SUMIFS('Income &amp; Sales Data'!$D$2:$D$207,'Income &amp; Sales Data'!$B$2:$B$207,'P&amp;L'!$B$32,'Income &amp; Sales Data'!$A$2:$A$207,'P&amp;L'!D30)</f>
        <v>0</v>
      </c>
      <c r="E32" s="35">
        <f>SUMIFS('Income &amp; Sales Data'!$D$2:$D$207,'Income &amp; Sales Data'!$B$2:$B$207,'P&amp;L'!$B$32,'Income &amp; Sales Data'!$A$2:$A$207,'P&amp;L'!E30)</f>
        <v>0</v>
      </c>
      <c r="F32" s="35">
        <f>SUMIFS('Income &amp; Sales Data'!$D$2:$D$207,'Income &amp; Sales Data'!$B$2:$B$207,'P&amp;L'!$B$32,'Income &amp; Sales Data'!$A$2:$A$207,'P&amp;L'!F30)</f>
        <v>0</v>
      </c>
      <c r="G32" s="35">
        <f>SUMIFS('Income &amp; Sales Data'!$D$2:$D$207,'Income &amp; Sales Data'!$B$2:$B$207,'P&amp;L'!$B$32,'Income &amp; Sales Data'!$A$2:$A$207,'P&amp;L'!G30)</f>
        <v>0</v>
      </c>
      <c r="H32" s="35">
        <f>SUMIFS('Income &amp; Sales Data'!$D$2:$D$207,'Income &amp; Sales Data'!$B$2:$B$207,'P&amp;L'!$B$32,'Income &amp; Sales Data'!$A$2:$A$207,'P&amp;L'!H30)</f>
        <v>0</v>
      </c>
      <c r="I32" s="35">
        <f>SUMIFS('Income &amp; Sales Data'!$D$2:$D$207,'Income &amp; Sales Data'!$B$2:$B$207,'P&amp;L'!$B$32,'Income &amp; Sales Data'!$A$2:$A$207,'P&amp;L'!I30)</f>
        <v>0</v>
      </c>
      <c r="J32" s="35">
        <f>SUMIFS('Income &amp; Sales Data'!$D$2:$D$207,'Income &amp; Sales Data'!$B$2:$B$207,'P&amp;L'!$B$32,'Income &amp; Sales Data'!$A$2:$A$207,'P&amp;L'!J30)</f>
        <v>0</v>
      </c>
      <c r="K32" s="35">
        <f>SUMIFS('Income &amp; Sales Data'!$D$2:$D$207,'Income &amp; Sales Data'!$B$2:$B$207,'P&amp;L'!$B$32,'Income &amp; Sales Data'!$A$2:$A$207,'P&amp;L'!K30)</f>
        <v>0</v>
      </c>
      <c r="L32" s="35">
        <f>SUMIFS('Income &amp; Sales Data'!$D$2:$D$207,'Income &amp; Sales Data'!$B$2:$B$207,'P&amp;L'!$B$32,'Income &amp; Sales Data'!$A$2:$A$207,'P&amp;L'!L30)</f>
        <v>0</v>
      </c>
      <c r="M32" s="35">
        <f>SUMIFS('Income &amp; Sales Data'!$D$2:$D$207,'Income &amp; Sales Data'!$B$2:$B$207,'P&amp;L'!$B$32,'Income &amp; Sales Data'!$A$2:$A$207,'P&amp;L'!M30)</f>
        <v>0</v>
      </c>
      <c r="N32" s="35">
        <f>SUMIFS('Income &amp; Sales Data'!$D$2:$D$207,'Income &amp; Sales Data'!$B$2:$B$207,'P&amp;L'!$B$32,'Income &amp; Sales Data'!$A$2:$A$207,'P&amp;L'!N30)</f>
        <v>0</v>
      </c>
      <c r="O32" s="35">
        <f t="shared" ref="O32:O35" si="11">SUM(C32:N32)</f>
        <v>0</v>
      </c>
      <c r="P32" s="113" t="e">
        <f>O32/$O$35</f>
        <v>#DIV/0!</v>
      </c>
    </row>
    <row r="33" spans="2:15" ht="18.75" hidden="1" customHeight="1" x14ac:dyDescent="0.25">
      <c r="B33" s="9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>
        <f t="shared" si="11"/>
        <v>0</v>
      </c>
    </row>
    <row r="34" spans="2:15" ht="18.75" hidden="1" customHeight="1" x14ac:dyDescent="0.25">
      <c r="B34" s="9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>
        <f t="shared" si="11"/>
        <v>0</v>
      </c>
    </row>
    <row r="35" spans="2:15" ht="18.75" customHeight="1" x14ac:dyDescent="0.25">
      <c r="B35" s="100" t="s">
        <v>80</v>
      </c>
      <c r="C35" s="101">
        <f>SUM(C31:C34)</f>
        <v>0</v>
      </c>
      <c r="D35" s="101">
        <f t="shared" ref="D35:N35" si="12">SUM(D31:D34)</f>
        <v>0</v>
      </c>
      <c r="E35" s="101">
        <f t="shared" si="12"/>
        <v>0</v>
      </c>
      <c r="F35" s="101">
        <f t="shared" si="12"/>
        <v>0</v>
      </c>
      <c r="G35" s="101">
        <f t="shared" si="12"/>
        <v>0</v>
      </c>
      <c r="H35" s="101">
        <f t="shared" si="12"/>
        <v>0</v>
      </c>
      <c r="I35" s="101">
        <f t="shared" si="12"/>
        <v>0</v>
      </c>
      <c r="J35" s="101">
        <f t="shared" si="12"/>
        <v>0</v>
      </c>
      <c r="K35" s="101">
        <f t="shared" si="12"/>
        <v>0</v>
      </c>
      <c r="L35" s="101">
        <f t="shared" si="12"/>
        <v>0</v>
      </c>
      <c r="M35" s="101">
        <f t="shared" si="12"/>
        <v>0</v>
      </c>
      <c r="N35" s="101">
        <f t="shared" si="12"/>
        <v>0</v>
      </c>
      <c r="O35" s="101">
        <f t="shared" si="11"/>
        <v>0</v>
      </c>
    </row>
    <row r="36" spans="2:15" ht="18.75" customHeight="1" x14ac:dyDescent="0.4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2:15" ht="18.75" customHeight="1" x14ac:dyDescent="0.25"/>
    <row r="38" spans="2:15" ht="18.75" customHeight="1" x14ac:dyDescent="0.25"/>
    <row r="39" spans="2:15" ht="18.75" customHeight="1" x14ac:dyDescent="0.25"/>
    <row r="40" spans="2:15" ht="18.75" customHeight="1" x14ac:dyDescent="0.25"/>
    <row r="41" spans="2:15" ht="18.75" hidden="1" customHeight="1" x14ac:dyDescent="0.25"/>
    <row r="42" spans="2:15" ht="18.75" hidden="1" customHeight="1" x14ac:dyDescent="0.25"/>
    <row r="43" spans="2:15" ht="18.75" customHeight="1" x14ac:dyDescent="0.25"/>
    <row r="44" spans="2:15" ht="18.75" customHeight="1" x14ac:dyDescent="0.4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2:15" ht="18.75" customHeight="1" x14ac:dyDescent="0.25"/>
    <row r="46" spans="2:15" ht="18.75" customHeight="1" x14ac:dyDescent="0.25"/>
    <row r="47" spans="2:15" ht="18.75" customHeight="1" x14ac:dyDescent="0.25"/>
    <row r="48" spans="2:15" ht="18.75" customHeight="1" x14ac:dyDescent="0.25"/>
    <row r="49" spans="3:15" ht="18.75" customHeight="1" x14ac:dyDescent="0.25"/>
    <row r="50" spans="3:15" ht="18.75" customHeight="1" x14ac:dyDescent="0.25"/>
    <row r="51" spans="3:15" ht="18.75" customHeight="1" x14ac:dyDescent="0.25"/>
    <row r="52" spans="3:15" ht="18.75" customHeight="1" x14ac:dyDescent="0.25"/>
    <row r="53" spans="3:15" ht="18.75" customHeight="1" x14ac:dyDescent="0.25"/>
    <row r="54" spans="3:15" ht="18.75" customHeight="1" x14ac:dyDescent="0.25"/>
    <row r="55" spans="3:15" ht="18.75" customHeight="1" x14ac:dyDescent="0.25"/>
    <row r="56" spans="3:15" ht="18.75" customHeight="1" x14ac:dyDescent="0.25"/>
    <row r="57" spans="3:15" ht="18.75" customHeight="1" x14ac:dyDescent="0.25"/>
    <row r="58" spans="3:15" ht="18.75" customHeight="1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8.75" customHeight="1" x14ac:dyDescent="0.25"/>
    <row r="60" spans="3:15" ht="18.75" customHeight="1" x14ac:dyDescent="0.25"/>
    <row r="61" spans="3:15" ht="18.75" customHeight="1" x14ac:dyDescent="0.25"/>
    <row r="62" spans="3:15" ht="18.75" customHeight="1" x14ac:dyDescent="0.25"/>
    <row r="63" spans="3:15" ht="18.75" customHeight="1" x14ac:dyDescent="0.25"/>
    <row r="64" spans="3:15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</sheetData>
  <sortState xmlns:xlrd2="http://schemas.microsoft.com/office/spreadsheetml/2017/richdata2" ref="B3:O10">
    <sortCondition ref="B3:B10"/>
  </sortState>
  <dataConsolidate/>
  <mergeCells count="1">
    <mergeCell ref="B1:O1"/>
  </mergeCells>
  <phoneticPr fontId="3" type="noConversion"/>
  <conditionalFormatting sqref="C28:O28">
    <cfRule type="cellIs" dxfId="26" priority="4" operator="lessThan">
      <formula>0</formula>
    </cfRule>
  </conditionalFormatting>
  <conditionalFormatting sqref="C32:O35 C28:O28">
    <cfRule type="cellIs" dxfId="25" priority="3" operator="lessThan">
      <formula>0</formula>
    </cfRule>
  </conditionalFormatting>
  <conditionalFormatting sqref="C29:O29">
    <cfRule type="cellIs" dxfId="24" priority="1" operator="lessThan">
      <formula>0</formula>
    </cfRule>
  </conditionalFormatting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BB7E-04C2-4CAC-916E-177CEDE2F951}">
  <sheetPr>
    <tabColor theme="7" tint="0.39997558519241921"/>
  </sheetPr>
  <dimension ref="A1:N110"/>
  <sheetViews>
    <sheetView showGridLines="0" topLeftCell="A61" workbookViewId="0">
      <selection activeCell="F83" sqref="F83"/>
    </sheetView>
  </sheetViews>
  <sheetFormatPr defaultRowHeight="15" x14ac:dyDescent="0.25"/>
  <cols>
    <col min="1" max="1" width="50.5703125" bestFit="1" customWidth="1"/>
    <col min="2" max="2" width="11.28515625" customWidth="1"/>
    <col min="3" max="4" width="12.28515625" bestFit="1" customWidth="1"/>
    <col min="5" max="9" width="11.28515625" customWidth="1"/>
    <col min="10" max="10" width="12.28515625" bestFit="1" customWidth="1"/>
    <col min="11" max="13" width="11.28515625" customWidth="1"/>
    <col min="14" max="14" width="12.7109375" customWidth="1"/>
  </cols>
  <sheetData>
    <row r="1" spans="1:14" ht="26.25" hidden="1" x14ac:dyDescent="0.4">
      <c r="A1" s="207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8.75" hidden="1" customHeight="1" thickBot="1" x14ac:dyDescent="0.4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 hidden="1" x14ac:dyDescent="0.3">
      <c r="A3" s="24" t="s">
        <v>44</v>
      </c>
      <c r="B3" s="25" t="s">
        <v>22</v>
      </c>
      <c r="C3" s="25" t="s">
        <v>20</v>
      </c>
      <c r="D3" s="25" t="s">
        <v>23</v>
      </c>
      <c r="E3" s="25" t="s">
        <v>24</v>
      </c>
      <c r="F3" s="25" t="s">
        <v>5</v>
      </c>
      <c r="G3" s="25" t="s">
        <v>19</v>
      </c>
      <c r="H3" s="25" t="s">
        <v>11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6" t="s">
        <v>18</v>
      </c>
    </row>
    <row r="4" spans="1:14" ht="18.75" hidden="1" customHeight="1" x14ac:dyDescent="0.25">
      <c r="A4" s="58" t="s">
        <v>135</v>
      </c>
      <c r="B4" s="31">
        <f>SUMIFS('Income &amp; Sales Data'!$D$2:$D$207,'Income &amp; Sales Data'!$B$2:$B$207,'Ads Summary'!$A$4,'Income &amp; Sales Data'!$A$2:$A$207,'Ads Summary'!B3)</f>
        <v>0</v>
      </c>
      <c r="C4" s="31">
        <f>SUMIFS('Income &amp; Sales Data'!$D$2:$D$207,'Income &amp; Sales Data'!$B$2:$B$207,'Ads Summary'!$A$4,'Income &amp; Sales Data'!$A$2:$A$207,'Ads Summary'!C3)</f>
        <v>0</v>
      </c>
      <c r="D4" s="31">
        <f>SUMIFS('Income &amp; Sales Data'!$D$2:$D$207,'Income &amp; Sales Data'!$B$2:$B$207,'Ads Summary'!$A$4,'Income &amp; Sales Data'!$A$2:$A$207,'Ads Summary'!D3)</f>
        <v>0</v>
      </c>
      <c r="E4" s="31">
        <f>SUMIFS('Income &amp; Sales Data'!$D$2:$D$207,'Income &amp; Sales Data'!$B$2:$B$207,'Ads Summary'!$A$4,'Income &amp; Sales Data'!$A$2:$A$207,'Ads Summary'!E3)</f>
        <v>0</v>
      </c>
      <c r="F4" s="31">
        <f>SUMIFS('Income &amp; Sales Data'!$D$2:$D$207,'Income &amp; Sales Data'!$B$2:$B$207,'Ads Summary'!$A$4,'Income &amp; Sales Data'!$A$2:$A$207,'Ads Summary'!F3)</f>
        <v>0</v>
      </c>
      <c r="G4" s="31">
        <f>SUMIFS('Income &amp; Sales Data'!$D$2:$D$207,'Income &amp; Sales Data'!$B$2:$B$207,'Ads Summary'!$A$4,'Income &amp; Sales Data'!$A$2:$A$207,'Ads Summary'!G3)</f>
        <v>0</v>
      </c>
      <c r="H4" s="31">
        <f>SUMIFS('Income &amp; Sales Data'!$D$2:$D$207,'Income &amp; Sales Data'!$B$2:$B$207,'Ads Summary'!$A$4,'Income &amp; Sales Data'!$A$2:$A$207,'Ads Summary'!H3)</f>
        <v>0</v>
      </c>
      <c r="I4" s="31">
        <f>SUMIFS('Income &amp; Sales Data'!$D$2:$D$207,'Income &amp; Sales Data'!$B$2:$B$207,'Ads Summary'!$A$4,'Income &amp; Sales Data'!$A$2:$A$207,'Ads Summary'!I3)</f>
        <v>0</v>
      </c>
      <c r="J4" s="31">
        <f>SUMIFS('Income &amp; Sales Data'!$D$2:$D$207,'Income &amp; Sales Data'!$B$2:$B$207,'Ads Summary'!$A$4,'Income &amp; Sales Data'!$A$2:$A$207,'Ads Summary'!J3)</f>
        <v>0</v>
      </c>
      <c r="K4" s="31">
        <f>SUMIFS('Income &amp; Sales Data'!$D$2:$D$207,'Income &amp; Sales Data'!$B$2:$B$207,'Ads Summary'!$A$4,'Income &amp; Sales Data'!$A$2:$A$207,'Ads Summary'!K3)</f>
        <v>0</v>
      </c>
      <c r="L4" s="31">
        <f>SUMIFS('Income &amp; Sales Data'!$D$2:$D$207,'Income &amp; Sales Data'!$B$2:$B$207,'Ads Summary'!$A$4,'Income &amp; Sales Data'!$A$2:$A$207,'Ads Summary'!L3)</f>
        <v>0</v>
      </c>
      <c r="M4" s="31">
        <f>SUMIFS('Income &amp; Sales Data'!$D$2:$D$207,'Income &amp; Sales Data'!$B$2:$B$207,'Ads Summary'!$A$4,'Income &amp; Sales Data'!$A$2:$A$207,'Ads Summary'!M3)</f>
        <v>0</v>
      </c>
      <c r="N4" s="32">
        <f>SUM(B4:M4)</f>
        <v>0</v>
      </c>
    </row>
    <row r="5" spans="1:14" ht="18.75" hidden="1" customHeight="1" x14ac:dyDescent="0.25">
      <c r="A5" s="51" t="s">
        <v>134</v>
      </c>
      <c r="B5" s="42">
        <f>SUMIFS('Income &amp; Sales Data'!$D$2:$D$207,'Income &amp; Sales Data'!$B$2:$B$207,'Ads Summary'!$A$5,'Income &amp; Sales Data'!$A$2:$A$207,'Ads Summary'!B3)</f>
        <v>0</v>
      </c>
      <c r="C5" s="42">
        <f>SUMIFS('Income &amp; Sales Data'!$D$2:$D$207,'Income &amp; Sales Data'!$B$2:$B$207,'Ads Summary'!$A$5,'Income &amp; Sales Data'!$A$2:$A$207,'Ads Summary'!C3)</f>
        <v>0</v>
      </c>
      <c r="D5" s="42">
        <f>SUMIFS('Income &amp; Sales Data'!$D$2:$D$207,'Income &amp; Sales Data'!$B$2:$B$207,'Ads Summary'!$A$5,'Income &amp; Sales Data'!$A$2:$A$207,'Ads Summary'!D3)</f>
        <v>0</v>
      </c>
      <c r="E5" s="42">
        <f>SUMIFS('Income &amp; Sales Data'!$D$2:$D$207,'Income &amp; Sales Data'!$B$2:$B$207,'Ads Summary'!$A$5,'Income &amp; Sales Data'!$A$2:$A$207,'Ads Summary'!E3)</f>
        <v>0</v>
      </c>
      <c r="F5" s="42">
        <f>SUMIFS('Income &amp; Sales Data'!$D$2:$D$207,'Income &amp; Sales Data'!$B$2:$B$207,'Ads Summary'!$A$5,'Income &amp; Sales Data'!$A$2:$A$207,'Ads Summary'!F3)</f>
        <v>0</v>
      </c>
      <c r="G5" s="42">
        <f>SUMIFS('Income &amp; Sales Data'!$D$2:$D$207,'Income &amp; Sales Data'!$B$2:$B$207,'Ads Summary'!$A$5,'Income &amp; Sales Data'!$A$2:$A$207,'Ads Summary'!G3)</f>
        <v>0</v>
      </c>
      <c r="H5" s="42">
        <f>SUMIFS('Income &amp; Sales Data'!$D$2:$D$207,'Income &amp; Sales Data'!$B$2:$B$207,'Ads Summary'!$A$5,'Income &amp; Sales Data'!$A$2:$A$207,'Ads Summary'!H3)</f>
        <v>0</v>
      </c>
      <c r="I5" s="42">
        <f>SUMIFS('Income &amp; Sales Data'!$D$2:$D$207,'Income &amp; Sales Data'!$B$2:$B$207,'Ads Summary'!$A$5,'Income &amp; Sales Data'!$A$2:$A$207,'Ads Summary'!I3)</f>
        <v>0</v>
      </c>
      <c r="J5" s="42">
        <f>SUMIFS('Income &amp; Sales Data'!$D$2:$D$207,'Income &amp; Sales Data'!$B$2:$B$207,'Ads Summary'!$A$5,'Income &amp; Sales Data'!$A$2:$A$207,'Ads Summary'!J3)</f>
        <v>0</v>
      </c>
      <c r="K5" s="42">
        <f>SUMIFS('Income &amp; Sales Data'!$D$2:$D$207,'Income &amp; Sales Data'!$B$2:$B$207,'Ads Summary'!$A$5,'Income &amp; Sales Data'!$A$2:$A$207,'Ads Summary'!K3)</f>
        <v>0</v>
      </c>
      <c r="L5" s="42">
        <f>SUMIFS('Income &amp; Sales Data'!$D$2:$D$207,'Income &amp; Sales Data'!$B$2:$B$207,'Ads Summary'!$A$5,'Income &amp; Sales Data'!$A$2:$A$207,'Ads Summary'!L3)</f>
        <v>0</v>
      </c>
      <c r="M5" s="42">
        <f>SUMIFS('Income &amp; Sales Data'!$D$2:$D$207,'Income &amp; Sales Data'!$B$2:$B$207,'Ads Summary'!$A$5,'Income &amp; Sales Data'!$A$2:$A$207,'Ads Summary'!M3)</f>
        <v>0</v>
      </c>
      <c r="N5" s="43">
        <f t="shared" ref="N5:N8" si="0">SUM(B5:M5)</f>
        <v>0</v>
      </c>
    </row>
    <row r="6" spans="1:14" ht="18.75" hidden="1" customHeight="1" x14ac:dyDescent="0.25">
      <c r="A6" s="5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>
        <f t="shared" si="0"/>
        <v>0</v>
      </c>
    </row>
    <row r="7" spans="1:14" ht="18.75" hidden="1" customHeight="1" x14ac:dyDescent="0.25">
      <c r="A7" s="5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>
        <f t="shared" si="0"/>
        <v>0</v>
      </c>
    </row>
    <row r="8" spans="1:14" ht="18.75" hidden="1" customHeight="1" thickBot="1" x14ac:dyDescent="0.3">
      <c r="A8" s="30" t="s">
        <v>25</v>
      </c>
      <c r="B8" s="44">
        <f>SUM(B4:B7)</f>
        <v>0</v>
      </c>
      <c r="C8" s="44">
        <f t="shared" ref="C8:M8" si="1">SUM(C4:C7)</f>
        <v>0</v>
      </c>
      <c r="D8" s="44">
        <f t="shared" si="1"/>
        <v>0</v>
      </c>
      <c r="E8" s="44">
        <f t="shared" si="1"/>
        <v>0</v>
      </c>
      <c r="F8" s="44">
        <f t="shared" si="1"/>
        <v>0</v>
      </c>
      <c r="G8" s="44">
        <f t="shared" si="1"/>
        <v>0</v>
      </c>
      <c r="H8" s="44">
        <f t="shared" si="1"/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  <c r="N8" s="45">
        <f t="shared" si="0"/>
        <v>0</v>
      </c>
    </row>
    <row r="9" spans="1:14" ht="15.75" hidden="1" thickTop="1" x14ac:dyDescent="0.25">
      <c r="A9" s="1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15"/>
    </row>
    <row r="10" spans="1:14" ht="18.75" hidden="1" x14ac:dyDescent="0.3">
      <c r="A10" s="27" t="s">
        <v>37</v>
      </c>
      <c r="B10" s="21" t="s">
        <v>22</v>
      </c>
      <c r="C10" s="21" t="s">
        <v>20</v>
      </c>
      <c r="D10" s="21" t="s">
        <v>23</v>
      </c>
      <c r="E10" s="21" t="s">
        <v>24</v>
      </c>
      <c r="F10" s="21" t="s">
        <v>5</v>
      </c>
      <c r="G10" s="21" t="s">
        <v>19</v>
      </c>
      <c r="H10" s="21" t="s">
        <v>11</v>
      </c>
      <c r="I10" s="21" t="s">
        <v>13</v>
      </c>
      <c r="J10" s="21" t="s">
        <v>14</v>
      </c>
      <c r="K10" s="21" t="s">
        <v>15</v>
      </c>
      <c r="L10" s="21" t="s">
        <v>16</v>
      </c>
      <c r="M10" s="21" t="s">
        <v>17</v>
      </c>
      <c r="N10" s="28" t="s">
        <v>18</v>
      </c>
    </row>
    <row r="11" spans="1:14" ht="18.75" hidden="1" customHeight="1" x14ac:dyDescent="0.25">
      <c r="A11" s="47" t="s">
        <v>36</v>
      </c>
      <c r="B11" s="31">
        <f>SUMIFS('Non-Ad Expense Data'!$D$2:$D$207,'Non-Ad Expense Data'!$E$2:$E$207,'Ads Summary'!$A$11,'Non-Ad Expense Data'!$A$2:$A$207,'Ads Summary'!B10)</f>
        <v>0</v>
      </c>
      <c r="C11" s="31">
        <f>SUMIFS('Non-Ad Expense Data'!$D$2:$D$207,'Non-Ad Expense Data'!$E$2:$E$207,'Ads Summary'!$A$11,'Non-Ad Expense Data'!$A$2:$A$207,'Ads Summary'!C10)</f>
        <v>0</v>
      </c>
      <c r="D11" s="31">
        <f>SUMIFS('Non-Ad Expense Data'!$D$2:$D$207,'Non-Ad Expense Data'!$E$2:$E$207,'Ads Summary'!$A$11,'Non-Ad Expense Data'!$A$2:$A$207,'Ads Summary'!D10)</f>
        <v>0</v>
      </c>
      <c r="E11" s="31">
        <f>SUMIFS('Non-Ad Expense Data'!$D$2:$D$207,'Non-Ad Expense Data'!$E$2:$E$207,'Ads Summary'!$A$11,'Non-Ad Expense Data'!$A$2:$A$207,'Ads Summary'!E10)</f>
        <v>0</v>
      </c>
      <c r="F11" s="31">
        <f>SUMIFS('Non-Ad Expense Data'!$D$2:$D$207,'Non-Ad Expense Data'!$E$2:$E$207,'Ads Summary'!$A$11,'Non-Ad Expense Data'!$A$2:$A$207,'Ads Summary'!F10)</f>
        <v>0</v>
      </c>
      <c r="G11" s="31">
        <f>SUMIFS('Non-Ad Expense Data'!$D$2:$D$207,'Non-Ad Expense Data'!$E$2:$E$207,'Ads Summary'!$A$11,'Non-Ad Expense Data'!$A$2:$A$207,'Ads Summary'!G10)</f>
        <v>0</v>
      </c>
      <c r="H11" s="31">
        <f>SUMIFS('Non-Ad Expense Data'!$D$2:$D$207,'Non-Ad Expense Data'!$E$2:$E$207,'Ads Summary'!$A$11,'Non-Ad Expense Data'!$A$2:$A$207,'Ads Summary'!H10)</f>
        <v>0</v>
      </c>
      <c r="I11" s="31">
        <f>SUMIFS('Non-Ad Expense Data'!$D$2:$D$207,'Non-Ad Expense Data'!$E$2:$E$207,'Ads Summary'!$A$11,'Non-Ad Expense Data'!$A$2:$A$207,'Ads Summary'!I10)</f>
        <v>0</v>
      </c>
      <c r="J11" s="31">
        <f>SUMIFS('Non-Ad Expense Data'!$D$2:$D$207,'Non-Ad Expense Data'!$E$2:$E$207,'Ads Summary'!$A$11,'Non-Ad Expense Data'!$A$2:$A$207,'Ads Summary'!J10)</f>
        <v>0</v>
      </c>
      <c r="K11" s="31">
        <f>SUMIFS('Non-Ad Expense Data'!$D$2:$D$207,'Non-Ad Expense Data'!$E$2:$E$207,'Ads Summary'!$A$11,'Non-Ad Expense Data'!$A$2:$A$207,'Ads Summary'!K10)</f>
        <v>0</v>
      </c>
      <c r="L11" s="31">
        <f>SUMIFS('Non-Ad Expense Data'!$D$2:$D$207,'Non-Ad Expense Data'!$E$2:$E$207,'Ads Summary'!$A$11,'Non-Ad Expense Data'!$A$2:$A$207,'Ads Summary'!L10)</f>
        <v>0</v>
      </c>
      <c r="M11" s="31">
        <f>SUMIFS('Non-Ad Expense Data'!$D$2:$D$207,'Non-Ad Expense Data'!$E$2:$E$207,'Ads Summary'!$A$11,'Non-Ad Expense Data'!$A$2:$A$207,'Ads Summary'!M10)</f>
        <v>0</v>
      </c>
      <c r="N11" s="32">
        <f t="shared" ref="N11:N28" si="2">SUM(B11:M11)</f>
        <v>0</v>
      </c>
    </row>
    <row r="12" spans="1:14" ht="18.75" hidden="1" customHeight="1" x14ac:dyDescent="0.25">
      <c r="A12" s="52" t="s">
        <v>35</v>
      </c>
      <c r="B12" s="35">
        <f>SUMIFS('Non-Ad Expense Data'!$D$2:$D$207,'Non-Ad Expense Data'!$E$2:$E$207,'Ads Summary'!$A$12,'Non-Ad Expense Data'!$A$2:$A$207,'Ads Summary'!B10)</f>
        <v>0</v>
      </c>
      <c r="C12" s="35">
        <f>SUMIFS('Non-Ad Expense Data'!$D$2:$D$207,'Non-Ad Expense Data'!$E$2:$E$207,'Ads Summary'!$A$12,'Non-Ad Expense Data'!$A$2:$A$207,'Ads Summary'!C10)</f>
        <v>0</v>
      </c>
      <c r="D12" s="35">
        <f>SUMIFS('Non-Ad Expense Data'!$D$2:$D$207,'Non-Ad Expense Data'!$E$2:$E$207,'Ads Summary'!$A$12,'Non-Ad Expense Data'!$A$2:$A$207,'Ads Summary'!D10)</f>
        <v>0</v>
      </c>
      <c r="E12" s="35">
        <f>SUMIFS('Non-Ad Expense Data'!$D$2:$D$207,'Non-Ad Expense Data'!$E$2:$E$207,'Ads Summary'!$A$12,'Non-Ad Expense Data'!$A$2:$A$207,'Ads Summary'!E10)</f>
        <v>0</v>
      </c>
      <c r="F12" s="35">
        <f>SUMIFS('Non-Ad Expense Data'!$D$2:$D$207,'Non-Ad Expense Data'!$E$2:$E$207,'Ads Summary'!$A$12,'Non-Ad Expense Data'!$A$2:$A$207,'Ads Summary'!F10)</f>
        <v>0</v>
      </c>
      <c r="G12" s="35">
        <f>SUMIFS('Non-Ad Expense Data'!$D$2:$D$207,'Non-Ad Expense Data'!$E$2:$E$207,'Ads Summary'!$A$12,'Non-Ad Expense Data'!$A$2:$A$207,'Ads Summary'!G10)</f>
        <v>0</v>
      </c>
      <c r="H12" s="35">
        <f>SUMIFS('Non-Ad Expense Data'!$D$2:$D$207,'Non-Ad Expense Data'!$E$2:$E$207,'Ads Summary'!$A$12,'Non-Ad Expense Data'!$A$2:$A$207,'Ads Summary'!H10)</f>
        <v>0</v>
      </c>
      <c r="I12" s="35">
        <f>SUMIFS('Non-Ad Expense Data'!$D$2:$D$207,'Non-Ad Expense Data'!$E$2:$E$207,'Ads Summary'!$A$12,'Non-Ad Expense Data'!$A$2:$A$207,'Ads Summary'!I10)</f>
        <v>0</v>
      </c>
      <c r="J12" s="35">
        <f>SUMIFS('Non-Ad Expense Data'!$D$2:$D$207,'Non-Ad Expense Data'!$E$2:$E$207,'Ads Summary'!$A$12,'Non-Ad Expense Data'!$A$2:$A$207,'Ads Summary'!J10)</f>
        <v>0</v>
      </c>
      <c r="K12" s="35">
        <f>SUMIFS('Non-Ad Expense Data'!$D$2:$D$207,'Non-Ad Expense Data'!$E$2:$E$207,'Ads Summary'!$A$12,'Non-Ad Expense Data'!$A$2:$A$207,'Ads Summary'!K10)</f>
        <v>0</v>
      </c>
      <c r="L12" s="35">
        <f>SUMIFS('Non-Ad Expense Data'!$D$2:$D$207,'Non-Ad Expense Data'!$E$2:$E$207,'Ads Summary'!$A$12,'Non-Ad Expense Data'!$A$2:$A$207,'Ads Summary'!L10)</f>
        <v>0</v>
      </c>
      <c r="M12" s="35">
        <f>SUMIFS('Non-Ad Expense Data'!$D$2:$D$207,'Non-Ad Expense Data'!$E$2:$E$207,'Ads Summary'!$A$12,'Non-Ad Expense Data'!$A$2:$A$207,'Ads Summary'!M10)</f>
        <v>0</v>
      </c>
      <c r="N12" s="36">
        <f t="shared" si="2"/>
        <v>0</v>
      </c>
    </row>
    <row r="13" spans="1:14" ht="18.75" hidden="1" customHeight="1" x14ac:dyDescent="0.25">
      <c r="A13" s="47" t="s">
        <v>34</v>
      </c>
      <c r="B13" s="31">
        <f>SUMIFS('Non-Ad Expense Data'!$D$2:$D$207,'Non-Ad Expense Data'!$E$2:$E$207,'Ads Summary'!$A$13,'Non-Ad Expense Data'!$A$2:$A$207,'Ads Summary'!B10)</f>
        <v>0</v>
      </c>
      <c r="C13" s="31">
        <f>SUMIFS('Non-Ad Expense Data'!$D$2:$D$207,'Non-Ad Expense Data'!$E$2:$E$207,'Ads Summary'!$A$13,'Non-Ad Expense Data'!$A$2:$A$207,'Ads Summary'!C10)</f>
        <v>0</v>
      </c>
      <c r="D13" s="31">
        <f>SUMIFS('Non-Ad Expense Data'!$D$2:$D$207,'Non-Ad Expense Data'!$E$2:$E$207,'Ads Summary'!$A$13,'Non-Ad Expense Data'!$A$2:$A$207,'Ads Summary'!D10)</f>
        <v>0</v>
      </c>
      <c r="E13" s="31">
        <f>SUMIFS('Non-Ad Expense Data'!$D$2:$D$207,'Non-Ad Expense Data'!$E$2:$E$207,'Ads Summary'!$A$13,'Non-Ad Expense Data'!$A$2:$A$207,'Ads Summary'!E10)</f>
        <v>0</v>
      </c>
      <c r="F13" s="31">
        <f>SUMIFS('Non-Ad Expense Data'!$D$2:$D$207,'Non-Ad Expense Data'!$E$2:$E$207,'Ads Summary'!$A$13,'Non-Ad Expense Data'!$A$2:$A$207,'Ads Summary'!F10)</f>
        <v>0</v>
      </c>
      <c r="G13" s="31">
        <f>SUMIFS('Non-Ad Expense Data'!$D$2:$D$207,'Non-Ad Expense Data'!$E$2:$E$207,'Ads Summary'!$A$13,'Non-Ad Expense Data'!$A$2:$A$207,'Ads Summary'!G10)</f>
        <v>0</v>
      </c>
      <c r="H13" s="31">
        <f>SUMIFS('Non-Ad Expense Data'!$D$2:$D$207,'Non-Ad Expense Data'!$E$2:$E$207,'Ads Summary'!$A$13,'Non-Ad Expense Data'!$A$2:$A$207,'Ads Summary'!H10)</f>
        <v>0</v>
      </c>
      <c r="I13" s="31">
        <f>SUMIFS('Non-Ad Expense Data'!$D$2:$D$207,'Non-Ad Expense Data'!$E$2:$E$207,'Ads Summary'!$A$13,'Non-Ad Expense Data'!$A$2:$A$207,'Ads Summary'!I10)</f>
        <v>0</v>
      </c>
      <c r="J13" s="31">
        <f>SUMIFS('Non-Ad Expense Data'!$D$2:$D$207,'Non-Ad Expense Data'!$E$2:$E$207,'Ads Summary'!$A$13,'Non-Ad Expense Data'!$A$2:$A$207,'Ads Summary'!J10)</f>
        <v>0</v>
      </c>
      <c r="K13" s="31">
        <f>SUMIFS('Non-Ad Expense Data'!$D$2:$D$207,'Non-Ad Expense Data'!$E$2:$E$207,'Ads Summary'!$A$13,'Non-Ad Expense Data'!$A$2:$A$207,'Ads Summary'!K10)</f>
        <v>0</v>
      </c>
      <c r="L13" s="31">
        <f>SUMIFS('Non-Ad Expense Data'!$D$2:$D$207,'Non-Ad Expense Data'!$E$2:$E$207,'Ads Summary'!$A$13,'Non-Ad Expense Data'!$A$2:$A$207,'Ads Summary'!L10)</f>
        <v>0</v>
      </c>
      <c r="M13" s="31">
        <f>SUMIFS('Non-Ad Expense Data'!$D$2:$D$207,'Non-Ad Expense Data'!$E$2:$E$207,'Ads Summary'!$A$13,'Non-Ad Expense Data'!$A$2:$A$207,'Ads Summary'!M10)</f>
        <v>0</v>
      </c>
      <c r="N13" s="32">
        <f t="shared" si="2"/>
        <v>0</v>
      </c>
    </row>
    <row r="14" spans="1:14" ht="18.75" hidden="1" customHeight="1" x14ac:dyDescent="0.25">
      <c r="A14" s="52" t="s">
        <v>33</v>
      </c>
      <c r="B14" s="35">
        <f>SUMIFS('Non-Ad Expense Data'!$D$2:$D$207,'Non-Ad Expense Data'!$E$2:$E$207,'Ads Summary'!$A$14,'Non-Ad Expense Data'!$A$2:$A$207,'Ads Summary'!B10)</f>
        <v>0</v>
      </c>
      <c r="C14" s="35">
        <f>SUMIFS('Non-Ad Expense Data'!$D$2:$D$207,'Non-Ad Expense Data'!$E$2:$E$207,'Ads Summary'!$A$14,'Non-Ad Expense Data'!$A$2:$A$207,'Ads Summary'!C10)</f>
        <v>0</v>
      </c>
      <c r="D14" s="35">
        <f>SUMIFS('Non-Ad Expense Data'!$D$2:$D$207,'Non-Ad Expense Data'!$E$2:$E$207,'Ads Summary'!$A$14,'Non-Ad Expense Data'!$A$2:$A$207,'Ads Summary'!D10)</f>
        <v>0</v>
      </c>
      <c r="E14" s="35">
        <f>SUMIFS('Non-Ad Expense Data'!$D$2:$D$207,'Non-Ad Expense Data'!$E$2:$E$207,'Ads Summary'!$A$14,'Non-Ad Expense Data'!$A$2:$A$207,'Ads Summary'!E10)</f>
        <v>0</v>
      </c>
      <c r="F14" s="35">
        <f>SUMIFS('Non-Ad Expense Data'!$D$2:$D$207,'Non-Ad Expense Data'!$E$2:$E$207,'Ads Summary'!$A$14,'Non-Ad Expense Data'!$A$2:$A$207,'Ads Summary'!F10)</f>
        <v>0</v>
      </c>
      <c r="G14" s="35">
        <f>SUMIFS('Non-Ad Expense Data'!$D$2:$D$207,'Non-Ad Expense Data'!$E$2:$E$207,'Ads Summary'!$A$14,'Non-Ad Expense Data'!$A$2:$A$207,'Ads Summary'!G10)</f>
        <v>0</v>
      </c>
      <c r="H14" s="35">
        <f>SUMIFS('Non-Ad Expense Data'!$D$2:$D$207,'Non-Ad Expense Data'!$E$2:$E$207,'Ads Summary'!$A$14,'Non-Ad Expense Data'!$A$2:$A$207,'Ads Summary'!H10)</f>
        <v>0</v>
      </c>
      <c r="I14" s="35">
        <f>SUMIFS('Non-Ad Expense Data'!$D$2:$D$207,'Non-Ad Expense Data'!$E$2:$E$207,'Ads Summary'!$A$14,'Non-Ad Expense Data'!$A$2:$A$207,'Ads Summary'!I10)</f>
        <v>0</v>
      </c>
      <c r="J14" s="35">
        <f>SUMIFS('Non-Ad Expense Data'!$D$2:$D$207,'Non-Ad Expense Data'!$E$2:$E$207,'Ads Summary'!$A$14,'Non-Ad Expense Data'!$A$2:$A$207,'Ads Summary'!J10)</f>
        <v>0</v>
      </c>
      <c r="K14" s="35">
        <f>SUMIFS('Non-Ad Expense Data'!$D$2:$D$207,'Non-Ad Expense Data'!$E$2:$E$207,'Ads Summary'!$A$14,'Non-Ad Expense Data'!$A$2:$A$207,'Ads Summary'!K10)</f>
        <v>0</v>
      </c>
      <c r="L14" s="35">
        <f>SUMIFS('Non-Ad Expense Data'!$D$2:$D$207,'Non-Ad Expense Data'!$E$2:$E$207,'Ads Summary'!$A$14,'Non-Ad Expense Data'!$A$2:$A$207,'Ads Summary'!L10)</f>
        <v>0</v>
      </c>
      <c r="M14" s="35">
        <f>SUMIFS('Non-Ad Expense Data'!$D$2:$D$207,'Non-Ad Expense Data'!$E$2:$E$207,'Ads Summary'!$A$14,'Non-Ad Expense Data'!$A$2:$A$207,'Ads Summary'!M10)</f>
        <v>0</v>
      </c>
      <c r="N14" s="36">
        <f t="shared" si="2"/>
        <v>0</v>
      </c>
    </row>
    <row r="15" spans="1:14" ht="18.75" hidden="1" customHeight="1" x14ac:dyDescent="0.25">
      <c r="A15" s="47" t="s">
        <v>32</v>
      </c>
      <c r="B15" s="31">
        <f>SUMIFS('Non-Ad Expense Data'!$D$2:$D$207,'Non-Ad Expense Data'!$E$2:$E$207,'Ads Summary'!$A$15,'Non-Ad Expense Data'!$A$2:$A$207,'Ads Summary'!B10)</f>
        <v>0</v>
      </c>
      <c r="C15" s="31">
        <f>SUMIFS('Non-Ad Expense Data'!$D$2:$D$207,'Non-Ad Expense Data'!$E$2:$E$207,'Ads Summary'!$A$15,'Non-Ad Expense Data'!$A$2:$A$207,'Ads Summary'!C10)</f>
        <v>0</v>
      </c>
      <c r="D15" s="31">
        <f>SUMIFS('Non-Ad Expense Data'!$D$2:$D$207,'Non-Ad Expense Data'!$E$2:$E$207,'Ads Summary'!$A$15,'Non-Ad Expense Data'!$A$2:$A$207,'Ads Summary'!D10)</f>
        <v>0</v>
      </c>
      <c r="E15" s="31">
        <f>SUMIFS('Non-Ad Expense Data'!$D$2:$D$207,'Non-Ad Expense Data'!$E$2:$E$207,'Ads Summary'!$A$15,'Non-Ad Expense Data'!$A$2:$A$207,'Ads Summary'!E10)</f>
        <v>0</v>
      </c>
      <c r="F15" s="31">
        <f>SUMIFS('Non-Ad Expense Data'!$D$2:$D$207,'Non-Ad Expense Data'!$E$2:$E$207,'Ads Summary'!$A$15,'Non-Ad Expense Data'!$A$2:$A$207,'Ads Summary'!F10)</f>
        <v>0</v>
      </c>
      <c r="G15" s="31">
        <f>SUMIFS('Non-Ad Expense Data'!$D$2:$D$207,'Non-Ad Expense Data'!$E$2:$E$207,'Ads Summary'!$A$15,'Non-Ad Expense Data'!$A$2:$A$207,'Ads Summary'!G10)</f>
        <v>0</v>
      </c>
      <c r="H15" s="31">
        <f>SUMIFS('Non-Ad Expense Data'!$D$2:$D$207,'Non-Ad Expense Data'!$E$2:$E$207,'Ads Summary'!$A$15,'Non-Ad Expense Data'!$A$2:$A$207,'Ads Summary'!H10)</f>
        <v>0</v>
      </c>
      <c r="I15" s="31">
        <f>SUMIFS('Non-Ad Expense Data'!$D$2:$D$207,'Non-Ad Expense Data'!$E$2:$E$207,'Ads Summary'!$A$15,'Non-Ad Expense Data'!$A$2:$A$207,'Ads Summary'!I10)</f>
        <v>0</v>
      </c>
      <c r="J15" s="31">
        <f>SUMIFS('Non-Ad Expense Data'!$D$2:$D$207,'Non-Ad Expense Data'!$E$2:$E$207,'Ads Summary'!$A$15,'Non-Ad Expense Data'!$A$2:$A$207,'Ads Summary'!J10)</f>
        <v>0</v>
      </c>
      <c r="K15" s="31">
        <f>SUMIFS('Non-Ad Expense Data'!$D$2:$D$207,'Non-Ad Expense Data'!$E$2:$E$207,'Ads Summary'!$A$15,'Non-Ad Expense Data'!$A$2:$A$207,'Ads Summary'!K10)</f>
        <v>0</v>
      </c>
      <c r="L15" s="31">
        <f>SUMIFS('Non-Ad Expense Data'!$D$2:$D$207,'Non-Ad Expense Data'!$E$2:$E$207,'Ads Summary'!$A$15,'Non-Ad Expense Data'!$A$2:$A$207,'Ads Summary'!L10)</f>
        <v>0</v>
      </c>
      <c r="M15" s="31">
        <f>SUMIFS('Non-Ad Expense Data'!$D$2:$D$207,'Non-Ad Expense Data'!$E$2:$E$207,'Ads Summary'!$A$15,'Non-Ad Expense Data'!$A$2:$A$207,'Ads Summary'!M10)</f>
        <v>0</v>
      </c>
      <c r="N15" s="32">
        <f t="shared" si="2"/>
        <v>0</v>
      </c>
    </row>
    <row r="16" spans="1:14" ht="18.75" hidden="1" customHeight="1" x14ac:dyDescent="0.25">
      <c r="A16" s="52" t="s">
        <v>31</v>
      </c>
      <c r="B16" s="35">
        <f>SUMIFS('Non-Ad Expense Data'!$D$2:$D$207,'Non-Ad Expense Data'!$E$2:$E$207,'Ads Summary'!$A$16,'Non-Ad Expense Data'!$A$2:$A$207,'Ads Summary'!B10)</f>
        <v>0</v>
      </c>
      <c r="C16" s="35">
        <f>SUMIFS('Non-Ad Expense Data'!$D$2:$D$207,'Non-Ad Expense Data'!$E$2:$E$207,'Ads Summary'!$A$16,'Non-Ad Expense Data'!$A$2:$A$207,'Ads Summary'!C10)</f>
        <v>0</v>
      </c>
      <c r="D16" s="35">
        <f>SUMIFS('Non-Ad Expense Data'!$D$2:$D$207,'Non-Ad Expense Data'!$E$2:$E$207,'Ads Summary'!$A$16,'Non-Ad Expense Data'!$A$2:$A$207,'Ads Summary'!D10)</f>
        <v>0</v>
      </c>
      <c r="E16" s="35">
        <f>SUMIFS('Non-Ad Expense Data'!$D$2:$D$207,'Non-Ad Expense Data'!$E$2:$E$207,'Ads Summary'!$A$16,'Non-Ad Expense Data'!$A$2:$A$207,'Ads Summary'!E10)</f>
        <v>0</v>
      </c>
      <c r="F16" s="35">
        <f>SUMIFS('Non-Ad Expense Data'!$D$2:$D$207,'Non-Ad Expense Data'!$E$2:$E$207,'Ads Summary'!$A$16,'Non-Ad Expense Data'!$A$2:$A$207,'Ads Summary'!F10)</f>
        <v>0</v>
      </c>
      <c r="G16" s="35">
        <f>SUMIFS('Non-Ad Expense Data'!$D$2:$D$207,'Non-Ad Expense Data'!$E$2:$E$207,'Ads Summary'!$A$16,'Non-Ad Expense Data'!$A$2:$A$207,'Ads Summary'!G10)</f>
        <v>0</v>
      </c>
      <c r="H16" s="35">
        <f>SUMIFS('Non-Ad Expense Data'!$D$2:$D$207,'Non-Ad Expense Data'!$E$2:$E$207,'Ads Summary'!$A$16,'Non-Ad Expense Data'!$A$2:$A$207,'Ads Summary'!H10)</f>
        <v>0</v>
      </c>
      <c r="I16" s="35">
        <f>SUMIFS('Non-Ad Expense Data'!$D$2:$D$207,'Non-Ad Expense Data'!$E$2:$E$207,'Ads Summary'!$A$16,'Non-Ad Expense Data'!$A$2:$A$207,'Ads Summary'!I10)</f>
        <v>0</v>
      </c>
      <c r="J16" s="35">
        <f>SUMIFS('Non-Ad Expense Data'!$D$2:$D$207,'Non-Ad Expense Data'!$E$2:$E$207,'Ads Summary'!$A$16,'Non-Ad Expense Data'!$A$2:$A$207,'Ads Summary'!J10)</f>
        <v>0</v>
      </c>
      <c r="K16" s="35">
        <f>SUMIFS('Non-Ad Expense Data'!$D$2:$D$207,'Non-Ad Expense Data'!$E$2:$E$207,'Ads Summary'!$A$16,'Non-Ad Expense Data'!$A$2:$A$207,'Ads Summary'!K10)</f>
        <v>0</v>
      </c>
      <c r="L16" s="35">
        <f>SUMIFS('Non-Ad Expense Data'!$D$2:$D$207,'Non-Ad Expense Data'!$E$2:$E$207,'Ads Summary'!$A$16,'Non-Ad Expense Data'!$A$2:$A$207,'Ads Summary'!L10)</f>
        <v>0</v>
      </c>
      <c r="M16" s="35">
        <f>SUMIFS('Non-Ad Expense Data'!$D$2:$D$207,'Non-Ad Expense Data'!$E$2:$E$207,'Ads Summary'!$A$16,'Non-Ad Expense Data'!$A$2:$A$207,'Ads Summary'!M10)</f>
        <v>0</v>
      </c>
      <c r="N16" s="36">
        <f t="shared" si="2"/>
        <v>0</v>
      </c>
    </row>
    <row r="17" spans="1:14" ht="18.75" hidden="1" customHeight="1" x14ac:dyDescent="0.25">
      <c r="A17" s="47" t="s">
        <v>30</v>
      </c>
      <c r="B17" s="31">
        <f>SUMIFS('Non-Ad Expense Data'!$D$2:$D$207,'Non-Ad Expense Data'!$E$2:$E$207,'Ads Summary'!$A$17,'Non-Ad Expense Data'!$A$2:$A$207,'Ads Summary'!B10)</f>
        <v>0</v>
      </c>
      <c r="C17" s="31">
        <f>SUMIFS('Non-Ad Expense Data'!$D$2:$D$207,'Non-Ad Expense Data'!$E$2:$E$207,'Ads Summary'!$A$17,'Non-Ad Expense Data'!$A$2:$A$207,'Ads Summary'!C10)</f>
        <v>0</v>
      </c>
      <c r="D17" s="31">
        <f>SUMIFS('Non-Ad Expense Data'!$D$2:$D$207,'Non-Ad Expense Data'!$E$2:$E$207,'Ads Summary'!$A$17,'Non-Ad Expense Data'!$A$2:$A$207,'Ads Summary'!D10)</f>
        <v>0</v>
      </c>
      <c r="E17" s="31">
        <f>SUMIFS('Non-Ad Expense Data'!$D$2:$D$207,'Non-Ad Expense Data'!$E$2:$E$207,'Ads Summary'!$A$17,'Non-Ad Expense Data'!$A$2:$A$207,'Ads Summary'!E10)</f>
        <v>0</v>
      </c>
      <c r="F17" s="31">
        <f>SUMIFS('Non-Ad Expense Data'!$D$2:$D$207,'Non-Ad Expense Data'!$E$2:$E$207,'Ads Summary'!$A$17,'Non-Ad Expense Data'!$A$2:$A$207,'Ads Summary'!F10)</f>
        <v>0</v>
      </c>
      <c r="G17" s="31">
        <f>SUMIFS('Non-Ad Expense Data'!$D$2:$D$207,'Non-Ad Expense Data'!$E$2:$E$207,'Ads Summary'!$A$17,'Non-Ad Expense Data'!$A$2:$A$207,'Ads Summary'!G10)</f>
        <v>0</v>
      </c>
      <c r="H17" s="31">
        <f>SUMIFS('Non-Ad Expense Data'!$D$2:$D$207,'Non-Ad Expense Data'!$E$2:$E$207,'Ads Summary'!$A$17,'Non-Ad Expense Data'!$A$2:$A$207,'Ads Summary'!H10)</f>
        <v>0</v>
      </c>
      <c r="I17" s="31">
        <f>SUMIFS('Non-Ad Expense Data'!$D$2:$D$207,'Non-Ad Expense Data'!$E$2:$E$207,'Ads Summary'!$A$17,'Non-Ad Expense Data'!$A$2:$A$207,'Ads Summary'!I10)</f>
        <v>0</v>
      </c>
      <c r="J17" s="31">
        <f>SUMIFS('Non-Ad Expense Data'!$D$2:$D$207,'Non-Ad Expense Data'!$E$2:$E$207,'Ads Summary'!$A$17,'Non-Ad Expense Data'!$A$2:$A$207,'Ads Summary'!J10)</f>
        <v>0</v>
      </c>
      <c r="K17" s="31">
        <f>SUMIFS('Non-Ad Expense Data'!$D$2:$D$207,'Non-Ad Expense Data'!$E$2:$E$207,'Ads Summary'!$A$17,'Non-Ad Expense Data'!$A$2:$A$207,'Ads Summary'!K10)</f>
        <v>0</v>
      </c>
      <c r="L17" s="31">
        <f>SUMIFS('Non-Ad Expense Data'!$D$2:$D$207,'Non-Ad Expense Data'!$E$2:$E$207,'Ads Summary'!$A$17,'Non-Ad Expense Data'!$A$2:$A$207,'Ads Summary'!L10)</f>
        <v>0</v>
      </c>
      <c r="M17" s="31">
        <f>SUMIFS('Non-Ad Expense Data'!$D$2:$D$207,'Non-Ad Expense Data'!$E$2:$E$207,'Ads Summary'!$A$17,'Non-Ad Expense Data'!$A$2:$A$207,'Ads Summary'!M10)</f>
        <v>0</v>
      </c>
      <c r="N17" s="32">
        <f t="shared" si="2"/>
        <v>0</v>
      </c>
    </row>
    <row r="18" spans="1:14" ht="18.75" hidden="1" customHeight="1" x14ac:dyDescent="0.25">
      <c r="A18" s="52" t="s">
        <v>41</v>
      </c>
      <c r="B18" s="35">
        <f>SUMIFS('Non-Ad Expense Data'!$D$2:$D$207,'Non-Ad Expense Data'!$E$2:$E$207,'Ads Summary'!$A$18,'Non-Ad Expense Data'!$A$2:$A$207,'Ads Summary'!B10)</f>
        <v>0</v>
      </c>
      <c r="C18" s="35">
        <f>SUMIFS('Non-Ad Expense Data'!$D$2:$D$207,'Non-Ad Expense Data'!$E$2:$E$207,'Ads Summary'!$A$18,'Non-Ad Expense Data'!$A$2:$A$207,'Ads Summary'!C10)</f>
        <v>0</v>
      </c>
      <c r="D18" s="35">
        <f>SUMIFS('Non-Ad Expense Data'!$D$2:$D$207,'Non-Ad Expense Data'!$E$2:$E$207,'Ads Summary'!$A$18,'Non-Ad Expense Data'!$A$2:$A$207,'Ads Summary'!D10)</f>
        <v>0</v>
      </c>
      <c r="E18" s="35">
        <f>SUMIFS('Non-Ad Expense Data'!$D$2:$D$207,'Non-Ad Expense Data'!$E$2:$E$207,'Ads Summary'!$A$18,'Non-Ad Expense Data'!$A$2:$A$207,'Ads Summary'!E10)</f>
        <v>0</v>
      </c>
      <c r="F18" s="35">
        <f>SUMIFS('Non-Ad Expense Data'!$D$2:$D$207,'Non-Ad Expense Data'!$E$2:$E$207,'Ads Summary'!$A$18,'Non-Ad Expense Data'!$A$2:$A$207,'Ads Summary'!F10)</f>
        <v>0</v>
      </c>
      <c r="G18" s="35">
        <f>SUMIFS('Non-Ad Expense Data'!$D$2:$D$207,'Non-Ad Expense Data'!$E$2:$E$207,'Ads Summary'!$A$18,'Non-Ad Expense Data'!$A$2:$A$207,'Ads Summary'!G10)</f>
        <v>0</v>
      </c>
      <c r="H18" s="35">
        <f>SUMIFS('Non-Ad Expense Data'!$D$2:$D$207,'Non-Ad Expense Data'!$E$2:$E$207,'Ads Summary'!$A$18,'Non-Ad Expense Data'!$A$2:$A$207,'Ads Summary'!H10)</f>
        <v>0</v>
      </c>
      <c r="I18" s="35">
        <f>SUMIFS('Non-Ad Expense Data'!$D$2:$D$207,'Non-Ad Expense Data'!$E$2:$E$207,'Ads Summary'!$A$18,'Non-Ad Expense Data'!$A$2:$A$207,'Ads Summary'!I10)</f>
        <v>0</v>
      </c>
      <c r="J18" s="35">
        <f>SUMIFS('Non-Ad Expense Data'!$D$2:$D$207,'Non-Ad Expense Data'!$E$2:$E$207,'Ads Summary'!$A$18,'Non-Ad Expense Data'!$A$2:$A$207,'Ads Summary'!J10)</f>
        <v>0</v>
      </c>
      <c r="K18" s="35">
        <f>SUMIFS('Non-Ad Expense Data'!$D$2:$D$207,'Non-Ad Expense Data'!$E$2:$E$207,'Ads Summary'!$A$18,'Non-Ad Expense Data'!$A$2:$A$207,'Ads Summary'!K10)</f>
        <v>0</v>
      </c>
      <c r="L18" s="35">
        <f>SUMIFS('Non-Ad Expense Data'!$D$2:$D$207,'Non-Ad Expense Data'!$E$2:$E$207,'Ads Summary'!$A$18,'Non-Ad Expense Data'!$A$2:$A$207,'Ads Summary'!L10)</f>
        <v>0</v>
      </c>
      <c r="M18" s="35">
        <f>SUMIFS('Non-Ad Expense Data'!$D$2:$D$207,'Non-Ad Expense Data'!$E$2:$E$207,'Ads Summary'!$A$18,'Non-Ad Expense Data'!$A$2:$A$207,'Ads Summary'!M10)</f>
        <v>0</v>
      </c>
      <c r="N18" s="36">
        <f t="shared" si="2"/>
        <v>0</v>
      </c>
    </row>
    <row r="19" spans="1:14" ht="18.75" hidden="1" customHeight="1" x14ac:dyDescent="0.25">
      <c r="A19" s="47" t="s">
        <v>39</v>
      </c>
      <c r="B19" s="31">
        <f>SUMIFS('Non-Ad Expense Data'!$D$2:$D$207,'Non-Ad Expense Data'!$E$2:$E$207,'Ads Summary'!$A$18,'Non-Ad Expense Data'!$A$2:$A$207,'Ads Summary'!B11)</f>
        <v>0</v>
      </c>
      <c r="C19" s="31">
        <f>SUMIFS('Non-Ad Expense Data'!$D$2:$D$207,'Non-Ad Expense Data'!$E$2:$E$207,'Ads Summary'!$A$18,'Non-Ad Expense Data'!$A$2:$A$207,'Ads Summary'!C11)</f>
        <v>0</v>
      </c>
      <c r="D19" s="31">
        <f>SUMIFS('Non-Ad Expense Data'!$D$2:$D$207,'Non-Ad Expense Data'!$E$2:$E$207,'Ads Summary'!$A$18,'Non-Ad Expense Data'!$A$2:$A$207,'Ads Summary'!D11)</f>
        <v>0</v>
      </c>
      <c r="E19" s="31">
        <f>SUMIFS('Non-Ad Expense Data'!$D$2:$D$207,'Non-Ad Expense Data'!$E$2:$E$207,'Ads Summary'!$A$18,'Non-Ad Expense Data'!$A$2:$A$207,'Ads Summary'!E11)</f>
        <v>0</v>
      </c>
      <c r="F19" s="31">
        <f>SUMIFS('Non-Ad Expense Data'!$D$2:$D$207,'Non-Ad Expense Data'!$E$2:$E$207,'Ads Summary'!$A$18,'Non-Ad Expense Data'!$A$2:$A$207,'Ads Summary'!F11)</f>
        <v>0</v>
      </c>
      <c r="G19" s="31">
        <f>SUMIFS('Non-Ad Expense Data'!$D$2:$D$207,'Non-Ad Expense Data'!$E$2:$E$207,'Ads Summary'!$A$18,'Non-Ad Expense Data'!$A$2:$A$207,'Ads Summary'!G11)</f>
        <v>0</v>
      </c>
      <c r="H19" s="31">
        <f>SUMIFS('Non-Ad Expense Data'!$D$2:$D$207,'Non-Ad Expense Data'!$E$2:$E$207,'Ads Summary'!$A$18,'Non-Ad Expense Data'!$A$2:$A$207,'Ads Summary'!H11)</f>
        <v>0</v>
      </c>
      <c r="I19" s="31">
        <f>SUMIFS('Non-Ad Expense Data'!$D$2:$D$207,'Non-Ad Expense Data'!$E$2:$E$207,'Ads Summary'!$A$18,'Non-Ad Expense Data'!$A$2:$A$207,'Ads Summary'!I11)</f>
        <v>0</v>
      </c>
      <c r="J19" s="31">
        <f>SUMIFS('Non-Ad Expense Data'!$D$2:$D$207,'Non-Ad Expense Data'!$E$2:$E$207,'Ads Summary'!$A$18,'Non-Ad Expense Data'!$A$2:$A$207,'Ads Summary'!J11)</f>
        <v>0</v>
      </c>
      <c r="K19" s="31">
        <f>SUMIFS('Non-Ad Expense Data'!$D$2:$D$207,'Non-Ad Expense Data'!$E$2:$E$207,'Ads Summary'!$A$18,'Non-Ad Expense Data'!$A$2:$A$207,'Ads Summary'!K11)</f>
        <v>0</v>
      </c>
      <c r="L19" s="31">
        <f>SUMIFS('Non-Ad Expense Data'!$D$2:$D$207,'Non-Ad Expense Data'!$E$2:$E$207,'Ads Summary'!$A$18,'Non-Ad Expense Data'!$A$2:$A$207,'Ads Summary'!L11)</f>
        <v>0</v>
      </c>
      <c r="M19" s="31">
        <f>SUMIFS('Non-Ad Expense Data'!$D$2:$D$207,'Non-Ad Expense Data'!$E$2:$E$207,'Ads Summary'!$A$18,'Non-Ad Expense Data'!$A$2:$A$207,'Ads Summary'!M11)</f>
        <v>0</v>
      </c>
      <c r="N19" s="32">
        <f t="shared" si="2"/>
        <v>0</v>
      </c>
    </row>
    <row r="20" spans="1:14" ht="18.75" hidden="1" customHeight="1" x14ac:dyDescent="0.25">
      <c r="A20" s="52" t="s">
        <v>6</v>
      </c>
      <c r="B20" s="35">
        <f>SUMIFS('Non-Ad Expense Data'!$D$2:$D$207,'Non-Ad Expense Data'!$E$2:$E$207,'Ads Summary'!$A$20,'Non-Ad Expense Data'!$A$2:$A$207,'Ads Summary'!B10)</f>
        <v>0</v>
      </c>
      <c r="C20" s="35">
        <f>SUMIFS('Non-Ad Expense Data'!$D$2:$D$207,'Non-Ad Expense Data'!$E$2:$E$207,'Ads Summary'!$A$20,'Non-Ad Expense Data'!$A$2:$A$207,'Ads Summary'!C10)</f>
        <v>0</v>
      </c>
      <c r="D20" s="35">
        <f>SUMIFS('Non-Ad Expense Data'!$D$2:$D$207,'Non-Ad Expense Data'!$E$2:$E$207,'Ads Summary'!$A$20,'Non-Ad Expense Data'!$A$2:$A$207,'Ads Summary'!D10)</f>
        <v>0</v>
      </c>
      <c r="E20" s="35">
        <f>SUMIFS('Non-Ad Expense Data'!$D$2:$D$207,'Non-Ad Expense Data'!$E$2:$E$207,'Ads Summary'!$A$20,'Non-Ad Expense Data'!$A$2:$A$207,'Ads Summary'!E10)</f>
        <v>0</v>
      </c>
      <c r="F20" s="35">
        <f>SUMIFS('Non-Ad Expense Data'!$D$2:$D$207,'Non-Ad Expense Data'!$E$2:$E$207,'Ads Summary'!$A$20,'Non-Ad Expense Data'!$A$2:$A$207,'Ads Summary'!F10)</f>
        <v>0</v>
      </c>
      <c r="G20" s="35">
        <f>SUMIFS('Non-Ad Expense Data'!$D$2:$D$207,'Non-Ad Expense Data'!$E$2:$E$207,'Ads Summary'!$A$20,'Non-Ad Expense Data'!$A$2:$A$207,'Ads Summary'!G10)</f>
        <v>0</v>
      </c>
      <c r="H20" s="35">
        <f>SUMIFS('Non-Ad Expense Data'!$D$2:$D$207,'Non-Ad Expense Data'!$E$2:$E$207,'Ads Summary'!$A$20,'Non-Ad Expense Data'!$A$2:$A$207,'Ads Summary'!H10)</f>
        <v>0</v>
      </c>
      <c r="I20" s="35">
        <f>SUMIFS('Non-Ad Expense Data'!$D$2:$D$207,'Non-Ad Expense Data'!$E$2:$E$207,'Ads Summary'!$A$20,'Non-Ad Expense Data'!$A$2:$A$207,'Ads Summary'!I10)</f>
        <v>0</v>
      </c>
      <c r="J20" s="35">
        <f>SUMIFS('Non-Ad Expense Data'!$D$2:$D$207,'Non-Ad Expense Data'!$E$2:$E$207,'Ads Summary'!$A$20,'Non-Ad Expense Data'!$A$2:$A$207,'Ads Summary'!J10)</f>
        <v>0</v>
      </c>
      <c r="K20" s="35">
        <f>SUMIFS('Non-Ad Expense Data'!$D$2:$D$207,'Non-Ad Expense Data'!$E$2:$E$207,'Ads Summary'!$A$20,'Non-Ad Expense Data'!$A$2:$A$207,'Ads Summary'!K10)</f>
        <v>0</v>
      </c>
      <c r="L20" s="35">
        <f>SUMIFS('Non-Ad Expense Data'!$D$2:$D$207,'Non-Ad Expense Data'!$E$2:$E$207,'Ads Summary'!$A$20,'Non-Ad Expense Data'!$A$2:$A$207,'Ads Summary'!L10)</f>
        <v>0</v>
      </c>
      <c r="M20" s="35">
        <f>SUMIFS('Non-Ad Expense Data'!$D$2:$D$207,'Non-Ad Expense Data'!$E$2:$E$207,'Ads Summary'!$A$20,'Non-Ad Expense Data'!$A$2:$A$207,'Ads Summary'!M10)</f>
        <v>0</v>
      </c>
      <c r="N20" s="36">
        <f t="shared" si="2"/>
        <v>0</v>
      </c>
    </row>
    <row r="21" spans="1:14" ht="18.75" hidden="1" customHeight="1" x14ac:dyDescent="0.25">
      <c r="A21" s="47" t="s">
        <v>8</v>
      </c>
      <c r="B21" s="31">
        <f>SUMIFS('Non-Ad Expense Data'!$D$2:$D$207,'Non-Ad Expense Data'!$E$2:$E$207,'Ads Summary'!$A$21,'Non-Ad Expense Data'!$A$2:$A$207,'Ads Summary'!B10)</f>
        <v>0</v>
      </c>
      <c r="C21" s="31">
        <f>SUMIFS('Non-Ad Expense Data'!$D$2:$D$207,'Non-Ad Expense Data'!$E$2:$E$207,'Ads Summary'!$A$21,'Non-Ad Expense Data'!$A$2:$A$207,'Ads Summary'!C10)</f>
        <v>0</v>
      </c>
      <c r="D21" s="31">
        <f>SUMIFS('Non-Ad Expense Data'!$D$2:$D$207,'Non-Ad Expense Data'!$E$2:$E$207,'Ads Summary'!$A$21,'Non-Ad Expense Data'!$A$2:$A$207,'Ads Summary'!D10)</f>
        <v>0</v>
      </c>
      <c r="E21" s="31">
        <f>SUMIFS('Non-Ad Expense Data'!$D$2:$D$207,'Non-Ad Expense Data'!$E$2:$E$207,'Ads Summary'!$A$21,'Non-Ad Expense Data'!$A$2:$A$207,'Ads Summary'!E10)</f>
        <v>0</v>
      </c>
      <c r="F21" s="31">
        <f>SUMIFS('Non-Ad Expense Data'!$D$2:$D$207,'Non-Ad Expense Data'!$E$2:$E$207,'Ads Summary'!$A$21,'Non-Ad Expense Data'!$A$2:$A$207,'Ads Summary'!F10)</f>
        <v>0</v>
      </c>
      <c r="G21" s="31">
        <f>SUMIFS('Non-Ad Expense Data'!$D$2:$D$207,'Non-Ad Expense Data'!$E$2:$E$207,'Ads Summary'!$A$21,'Non-Ad Expense Data'!$A$2:$A$207,'Ads Summary'!G10)</f>
        <v>0</v>
      </c>
      <c r="H21" s="31">
        <f>SUMIFS('Non-Ad Expense Data'!$D$2:$D$207,'Non-Ad Expense Data'!$E$2:$E$207,'Ads Summary'!$A$21,'Non-Ad Expense Data'!$A$2:$A$207,'Ads Summary'!H10)</f>
        <v>0</v>
      </c>
      <c r="I21" s="31">
        <f>SUMIFS('Non-Ad Expense Data'!$D$2:$D$207,'Non-Ad Expense Data'!$E$2:$E$207,'Ads Summary'!$A$21,'Non-Ad Expense Data'!$A$2:$A$207,'Ads Summary'!I10)</f>
        <v>0</v>
      </c>
      <c r="J21" s="31">
        <f>SUMIFS('Non-Ad Expense Data'!$D$2:$D$207,'Non-Ad Expense Data'!$E$2:$E$207,'Ads Summary'!$A$21,'Non-Ad Expense Data'!$A$2:$A$207,'Ads Summary'!J10)</f>
        <v>0</v>
      </c>
      <c r="K21" s="31">
        <f>SUMIFS('Non-Ad Expense Data'!$D$2:$D$207,'Non-Ad Expense Data'!$E$2:$E$207,'Ads Summary'!$A$21,'Non-Ad Expense Data'!$A$2:$A$207,'Ads Summary'!K10)</f>
        <v>0</v>
      </c>
      <c r="L21" s="31">
        <f>SUMIFS('Non-Ad Expense Data'!$D$2:$D$207,'Non-Ad Expense Data'!$E$2:$E$207,'Ads Summary'!$A$21,'Non-Ad Expense Data'!$A$2:$A$207,'Ads Summary'!L10)</f>
        <v>0</v>
      </c>
      <c r="M21" s="31">
        <f>SUMIFS('Non-Ad Expense Data'!$D$2:$D$207,'Non-Ad Expense Data'!$E$2:$E$207,'Ads Summary'!$A$21,'Non-Ad Expense Data'!$A$2:$A$207,'Ads Summary'!M10)</f>
        <v>0</v>
      </c>
      <c r="N21" s="32">
        <f t="shared" si="2"/>
        <v>0</v>
      </c>
    </row>
    <row r="22" spans="1:14" ht="18.75" hidden="1" customHeight="1" x14ac:dyDescent="0.25">
      <c r="A22" s="52" t="s">
        <v>9</v>
      </c>
      <c r="B22" s="35">
        <f>SUMIFS('Non-Ad Expense Data'!$D$2:$D$207,'Non-Ad Expense Data'!$E$2:$E$207,'Ads Summary'!$A$22,'Non-Ad Expense Data'!$A$2:$A$207,'Ads Summary'!B10)</f>
        <v>0</v>
      </c>
      <c r="C22" s="35">
        <f>SUMIFS('Non-Ad Expense Data'!$D$2:$D$207,'Non-Ad Expense Data'!$E$2:$E$207,'Ads Summary'!$A$22,'Non-Ad Expense Data'!$A$2:$A$207,'Ads Summary'!C10)</f>
        <v>0</v>
      </c>
      <c r="D22" s="35">
        <f>SUMIFS('Non-Ad Expense Data'!$D$2:$D$207,'Non-Ad Expense Data'!$E$2:$E$207,'Ads Summary'!$A$22,'Non-Ad Expense Data'!$A$2:$A$207,'Ads Summary'!D10)</f>
        <v>0</v>
      </c>
      <c r="E22" s="35">
        <f>SUMIFS('Non-Ad Expense Data'!$D$2:$D$207,'Non-Ad Expense Data'!$E$2:$E$207,'Ads Summary'!$A$22,'Non-Ad Expense Data'!$A$2:$A$207,'Ads Summary'!E10)</f>
        <v>0</v>
      </c>
      <c r="F22" s="35">
        <f>SUMIFS('Non-Ad Expense Data'!$D$2:$D$207,'Non-Ad Expense Data'!$E$2:$E$207,'Ads Summary'!$A$22,'Non-Ad Expense Data'!$A$2:$A$207,'Ads Summary'!F10)</f>
        <v>0</v>
      </c>
      <c r="G22" s="35">
        <f>SUMIFS('Non-Ad Expense Data'!$D$2:$D$207,'Non-Ad Expense Data'!$E$2:$E$207,'Ads Summary'!$A$22,'Non-Ad Expense Data'!$A$2:$A$207,'Ads Summary'!G10)</f>
        <v>0</v>
      </c>
      <c r="H22" s="35">
        <f>SUMIFS('Non-Ad Expense Data'!$D$2:$D$207,'Non-Ad Expense Data'!$E$2:$E$207,'Ads Summary'!$A$22,'Non-Ad Expense Data'!$A$2:$A$207,'Ads Summary'!H10)</f>
        <v>0</v>
      </c>
      <c r="I22" s="35">
        <f>SUMIFS('Non-Ad Expense Data'!$D$2:$D$207,'Non-Ad Expense Data'!$E$2:$E$207,'Ads Summary'!$A$22,'Non-Ad Expense Data'!$A$2:$A$207,'Ads Summary'!I10)</f>
        <v>0</v>
      </c>
      <c r="J22" s="35">
        <f>SUMIFS('Non-Ad Expense Data'!$D$2:$D$207,'Non-Ad Expense Data'!$E$2:$E$207,'Ads Summary'!$A$22,'Non-Ad Expense Data'!$A$2:$A$207,'Ads Summary'!J10)</f>
        <v>0</v>
      </c>
      <c r="K22" s="35">
        <f>SUMIFS('Non-Ad Expense Data'!$D$2:$D$207,'Non-Ad Expense Data'!$E$2:$E$207,'Ads Summary'!$A$22,'Non-Ad Expense Data'!$A$2:$A$207,'Ads Summary'!K10)</f>
        <v>0</v>
      </c>
      <c r="L22" s="35">
        <f>SUMIFS('Non-Ad Expense Data'!$D$2:$D$207,'Non-Ad Expense Data'!$E$2:$E$207,'Ads Summary'!$A$22,'Non-Ad Expense Data'!$A$2:$A$207,'Ads Summary'!L10)</f>
        <v>0</v>
      </c>
      <c r="M22" s="35">
        <f>SUMIFS('Non-Ad Expense Data'!$D$2:$D$207,'Non-Ad Expense Data'!$E$2:$E$207,'Ads Summary'!$A$22,'Non-Ad Expense Data'!$A$2:$A$207,'Ads Summary'!M10)</f>
        <v>0</v>
      </c>
      <c r="N22" s="36">
        <f t="shared" si="2"/>
        <v>0</v>
      </c>
    </row>
    <row r="23" spans="1:14" ht="18.75" hidden="1" customHeight="1" x14ac:dyDescent="0.25">
      <c r="A23" s="47" t="s">
        <v>7</v>
      </c>
      <c r="B23" s="31">
        <f>SUMIFS('Non-Ad Expense Data'!$D$2:$D$207,'Non-Ad Expense Data'!$E$2:$E$207,'Ads Summary'!$A$23,'Non-Ad Expense Data'!$A$2:$A$207,'Ads Summary'!B10)</f>
        <v>0</v>
      </c>
      <c r="C23" s="31">
        <f>SUMIFS('Non-Ad Expense Data'!$D$2:$D$207,'Non-Ad Expense Data'!$E$2:$E$207,'Ads Summary'!$A$23,'Non-Ad Expense Data'!$A$2:$A$207,'Ads Summary'!C10)</f>
        <v>0</v>
      </c>
      <c r="D23" s="31">
        <f>SUMIFS('Non-Ad Expense Data'!$D$2:$D$207,'Non-Ad Expense Data'!$E$2:$E$207,'Ads Summary'!$A$23,'Non-Ad Expense Data'!$A$2:$A$207,'Ads Summary'!D10)</f>
        <v>0</v>
      </c>
      <c r="E23" s="31">
        <f>SUMIFS('Non-Ad Expense Data'!$D$2:$D$207,'Non-Ad Expense Data'!$E$2:$E$207,'Ads Summary'!$A$23,'Non-Ad Expense Data'!$A$2:$A$207,'Ads Summary'!E10)</f>
        <v>0</v>
      </c>
      <c r="F23" s="31">
        <f>SUMIFS('Non-Ad Expense Data'!$D$2:$D$207,'Non-Ad Expense Data'!$E$2:$E$207,'Ads Summary'!$A$23,'Non-Ad Expense Data'!$A$2:$A$207,'Ads Summary'!F10)</f>
        <v>0</v>
      </c>
      <c r="G23" s="31">
        <f>SUMIFS('Non-Ad Expense Data'!$D$2:$D$207,'Non-Ad Expense Data'!$E$2:$E$207,'Ads Summary'!$A$23,'Non-Ad Expense Data'!$A$2:$A$207,'Ads Summary'!G10)</f>
        <v>0</v>
      </c>
      <c r="H23" s="31">
        <f>SUMIFS('Non-Ad Expense Data'!$D$2:$D$207,'Non-Ad Expense Data'!$E$2:$E$207,'Ads Summary'!$A$23,'Non-Ad Expense Data'!$A$2:$A$207,'Ads Summary'!H10)</f>
        <v>0</v>
      </c>
      <c r="I23" s="31">
        <f>SUMIFS('Non-Ad Expense Data'!$D$2:$D$207,'Non-Ad Expense Data'!$E$2:$E$207,'Ads Summary'!$A$23,'Non-Ad Expense Data'!$A$2:$A$207,'Ads Summary'!I10)</f>
        <v>0</v>
      </c>
      <c r="J23" s="31">
        <f>SUMIFS('Non-Ad Expense Data'!$D$2:$D$207,'Non-Ad Expense Data'!$E$2:$E$207,'Ads Summary'!$A$23,'Non-Ad Expense Data'!$A$2:$A$207,'Ads Summary'!J10)</f>
        <v>0</v>
      </c>
      <c r="K23" s="31">
        <f>SUMIFS('Non-Ad Expense Data'!$D$2:$D$207,'Non-Ad Expense Data'!$E$2:$E$207,'Ads Summary'!$A$23,'Non-Ad Expense Data'!$A$2:$A$207,'Ads Summary'!K10)</f>
        <v>0</v>
      </c>
      <c r="L23" s="31">
        <f>SUMIFS('Non-Ad Expense Data'!$D$2:$D$207,'Non-Ad Expense Data'!$E$2:$E$207,'Ads Summary'!$A$23,'Non-Ad Expense Data'!$A$2:$A$207,'Ads Summary'!L10)</f>
        <v>0</v>
      </c>
      <c r="M23" s="31">
        <f>SUMIFS('Non-Ad Expense Data'!$D$2:$D$207,'Non-Ad Expense Data'!$E$2:$E$207,'Ads Summary'!$A$23,'Non-Ad Expense Data'!$A$2:$A$207,'Ads Summary'!M10)</f>
        <v>0</v>
      </c>
      <c r="N23" s="32">
        <f t="shared" si="2"/>
        <v>0</v>
      </c>
    </row>
    <row r="24" spans="1:14" ht="18.75" hidden="1" customHeight="1" x14ac:dyDescent="0.25">
      <c r="A24" s="52" t="s">
        <v>29</v>
      </c>
      <c r="B24" s="35">
        <f>SUMIFS('Non-Ad Expense Data'!$D$2:$D$207,'Non-Ad Expense Data'!$E$2:$E$207,'Ads Summary'!$A$24,'Non-Ad Expense Data'!$A$2:$A$207,'Ads Summary'!B10)</f>
        <v>0</v>
      </c>
      <c r="C24" s="35">
        <f>SUMIFS('Non-Ad Expense Data'!$D$2:$D$207,'Non-Ad Expense Data'!$E$2:$E$207,'Ads Summary'!$A$24,'Non-Ad Expense Data'!$A$2:$A$207,'Ads Summary'!C10)</f>
        <v>0</v>
      </c>
      <c r="D24" s="35">
        <f>SUMIFS('Non-Ad Expense Data'!$D$2:$D$207,'Non-Ad Expense Data'!$E$2:$E$207,'Ads Summary'!$A$24,'Non-Ad Expense Data'!$A$2:$A$207,'Ads Summary'!D10)</f>
        <v>0</v>
      </c>
      <c r="E24" s="35">
        <f>SUMIFS('Non-Ad Expense Data'!$D$2:$D$207,'Non-Ad Expense Data'!$E$2:$E$207,'Ads Summary'!$A$24,'Non-Ad Expense Data'!$A$2:$A$207,'Ads Summary'!E10)</f>
        <v>0</v>
      </c>
      <c r="F24" s="35">
        <f>SUMIFS('Non-Ad Expense Data'!$D$2:$D$207,'Non-Ad Expense Data'!$E$2:$E$207,'Ads Summary'!$A$24,'Non-Ad Expense Data'!$A$2:$A$207,'Ads Summary'!F10)</f>
        <v>0</v>
      </c>
      <c r="G24" s="35">
        <f>SUMIFS('Non-Ad Expense Data'!$D$2:$D$207,'Non-Ad Expense Data'!$E$2:$E$207,'Ads Summary'!$A$24,'Non-Ad Expense Data'!$A$2:$A$207,'Ads Summary'!G10)</f>
        <v>0</v>
      </c>
      <c r="H24" s="35">
        <f>SUMIFS('Non-Ad Expense Data'!$D$2:$D$207,'Non-Ad Expense Data'!$E$2:$E$207,'Ads Summary'!$A$24,'Non-Ad Expense Data'!$A$2:$A$207,'Ads Summary'!H10)</f>
        <v>0</v>
      </c>
      <c r="I24" s="35">
        <f>SUMIFS('Non-Ad Expense Data'!$D$2:$D$207,'Non-Ad Expense Data'!$E$2:$E$207,'Ads Summary'!$A$24,'Non-Ad Expense Data'!$A$2:$A$207,'Ads Summary'!I10)</f>
        <v>0</v>
      </c>
      <c r="J24" s="35">
        <f>SUMIFS('Non-Ad Expense Data'!$D$2:$D$207,'Non-Ad Expense Data'!$E$2:$E$207,'Ads Summary'!$A$24,'Non-Ad Expense Data'!$A$2:$A$207,'Ads Summary'!J10)</f>
        <v>0</v>
      </c>
      <c r="K24" s="35">
        <f>SUMIFS('Non-Ad Expense Data'!$D$2:$D$207,'Non-Ad Expense Data'!$E$2:$E$207,'Ads Summary'!$A$24,'Non-Ad Expense Data'!$A$2:$A$207,'Ads Summary'!K10)</f>
        <v>0</v>
      </c>
      <c r="L24" s="35">
        <f>SUMIFS('Non-Ad Expense Data'!$D$2:$D$207,'Non-Ad Expense Data'!$E$2:$E$207,'Ads Summary'!$A$24,'Non-Ad Expense Data'!$A$2:$A$207,'Ads Summary'!L10)</f>
        <v>0</v>
      </c>
      <c r="M24" s="35">
        <f>SUMIFS('Non-Ad Expense Data'!$D$2:$D$207,'Non-Ad Expense Data'!$E$2:$E$207,'Ads Summary'!$A$24,'Non-Ad Expense Data'!$A$2:$A$207,'Ads Summary'!M10)</f>
        <v>0</v>
      </c>
      <c r="N24" s="36">
        <f t="shared" si="2"/>
        <v>0</v>
      </c>
    </row>
    <row r="25" spans="1:14" ht="18.75" hidden="1" customHeight="1" x14ac:dyDescent="0.25">
      <c r="A25" s="47" t="s">
        <v>28</v>
      </c>
      <c r="B25" s="31">
        <f>SUMIFS('Non-Ad Expense Data'!$D$2:$D$207,'Non-Ad Expense Data'!$E$2:$E$207,'Ads Summary'!$A$25,'Non-Ad Expense Data'!$A$2:$A$207,'Ads Summary'!B10)</f>
        <v>0</v>
      </c>
      <c r="C25" s="31">
        <f>SUMIFS('Non-Ad Expense Data'!$D$2:$D$207,'Non-Ad Expense Data'!$E$2:$E$207,'Ads Summary'!$A$25,'Non-Ad Expense Data'!$A$2:$A$207,'Ads Summary'!C10)</f>
        <v>0</v>
      </c>
      <c r="D25" s="31">
        <f>SUMIFS('Non-Ad Expense Data'!$D$2:$D$207,'Non-Ad Expense Data'!$E$2:$E$207,'Ads Summary'!$A$25,'Non-Ad Expense Data'!$A$2:$A$207,'Ads Summary'!D10)</f>
        <v>0</v>
      </c>
      <c r="E25" s="31">
        <f>SUMIFS('Non-Ad Expense Data'!$D$2:$D$207,'Non-Ad Expense Data'!$E$2:$E$207,'Ads Summary'!$A$25,'Non-Ad Expense Data'!$A$2:$A$207,'Ads Summary'!E10)</f>
        <v>0</v>
      </c>
      <c r="F25" s="31">
        <f>SUMIFS('Non-Ad Expense Data'!$D$2:$D$207,'Non-Ad Expense Data'!$E$2:$E$207,'Ads Summary'!$A$25,'Non-Ad Expense Data'!$A$2:$A$207,'Ads Summary'!F10)</f>
        <v>0</v>
      </c>
      <c r="G25" s="31">
        <f>SUMIFS('Non-Ad Expense Data'!$D$2:$D$207,'Non-Ad Expense Data'!$E$2:$E$207,'Ads Summary'!$A$25,'Non-Ad Expense Data'!$A$2:$A$207,'Ads Summary'!G10)</f>
        <v>0</v>
      </c>
      <c r="H25" s="31">
        <f>SUMIFS('Non-Ad Expense Data'!$D$2:$D$207,'Non-Ad Expense Data'!$E$2:$E$207,'Ads Summary'!$A$25,'Non-Ad Expense Data'!$A$2:$A$207,'Ads Summary'!H10)</f>
        <v>0</v>
      </c>
      <c r="I25" s="31">
        <f>SUMIFS('Non-Ad Expense Data'!$D$2:$D$207,'Non-Ad Expense Data'!$E$2:$E$207,'Ads Summary'!$A$25,'Non-Ad Expense Data'!$A$2:$A$207,'Ads Summary'!I10)</f>
        <v>0</v>
      </c>
      <c r="J25" s="31">
        <f>SUMIFS('Non-Ad Expense Data'!$D$2:$D$207,'Non-Ad Expense Data'!$E$2:$E$207,'Ads Summary'!$A$25,'Non-Ad Expense Data'!$A$2:$A$207,'Ads Summary'!J10)</f>
        <v>0</v>
      </c>
      <c r="K25" s="31">
        <f>SUMIFS('Non-Ad Expense Data'!$D$2:$D$207,'Non-Ad Expense Data'!$E$2:$E$207,'Ads Summary'!$A$25,'Non-Ad Expense Data'!$A$2:$A$207,'Ads Summary'!K10)</f>
        <v>0</v>
      </c>
      <c r="L25" s="31">
        <f>SUMIFS('Non-Ad Expense Data'!$D$2:$D$207,'Non-Ad Expense Data'!$E$2:$E$207,'Ads Summary'!$A$25,'Non-Ad Expense Data'!$A$2:$A$207,'Ads Summary'!L10)</f>
        <v>0</v>
      </c>
      <c r="M25" s="31">
        <f>SUMIFS('Non-Ad Expense Data'!$D$2:$D$207,'Non-Ad Expense Data'!$E$2:$E$207,'Ads Summary'!$A$25,'Non-Ad Expense Data'!$A$2:$A$207,'Ads Summary'!M10)</f>
        <v>0</v>
      </c>
      <c r="N25" s="32">
        <f t="shared" si="2"/>
        <v>0</v>
      </c>
    </row>
    <row r="26" spans="1:14" ht="18.75" hidden="1" customHeight="1" x14ac:dyDescent="0.25">
      <c r="A26" s="52" t="s">
        <v>4</v>
      </c>
      <c r="B26" s="35">
        <f>SUMIFS('Non-Ad Expense Data'!$D$2:$D$207,'Non-Ad Expense Data'!$E$2:$E$207,'Ads Summary'!$A$26,'Non-Ad Expense Data'!$A$2:$A$207,'Ads Summary'!B10)</f>
        <v>0</v>
      </c>
      <c r="C26" s="35">
        <f>SUMIFS('Non-Ad Expense Data'!$D$2:$D$207,'Non-Ad Expense Data'!$E$2:$E$207,'Ads Summary'!$A$26,'Non-Ad Expense Data'!$A$2:$A$207,'Ads Summary'!C10)</f>
        <v>0</v>
      </c>
      <c r="D26" s="35">
        <f>SUMIFS('Non-Ad Expense Data'!$D$2:$D$207,'Non-Ad Expense Data'!$E$2:$E$207,'Ads Summary'!$A$26,'Non-Ad Expense Data'!$A$2:$A$207,'Ads Summary'!D10)</f>
        <v>0</v>
      </c>
      <c r="E26" s="35">
        <f>SUMIFS('Non-Ad Expense Data'!$D$2:$D$207,'Non-Ad Expense Data'!$E$2:$E$207,'Ads Summary'!$A$26,'Non-Ad Expense Data'!$A$2:$A$207,'Ads Summary'!E10)</f>
        <v>0</v>
      </c>
      <c r="F26" s="35">
        <f>SUMIFS('Non-Ad Expense Data'!$D$2:$D$207,'Non-Ad Expense Data'!$E$2:$E$207,'Ads Summary'!$A$26,'Non-Ad Expense Data'!$A$2:$A$207,'Ads Summary'!F10)</f>
        <v>0</v>
      </c>
      <c r="G26" s="35">
        <f>SUMIFS('Non-Ad Expense Data'!$D$2:$D$207,'Non-Ad Expense Data'!$E$2:$E$207,'Ads Summary'!$A$26,'Non-Ad Expense Data'!$A$2:$A$207,'Ads Summary'!G10)</f>
        <v>0</v>
      </c>
      <c r="H26" s="35">
        <f>SUMIFS('Non-Ad Expense Data'!$D$2:$D$207,'Non-Ad Expense Data'!$E$2:$E$207,'Ads Summary'!$A$26,'Non-Ad Expense Data'!$A$2:$A$207,'Ads Summary'!H10)</f>
        <v>0</v>
      </c>
      <c r="I26" s="35">
        <f>SUMIFS('Non-Ad Expense Data'!$D$2:$D$207,'Non-Ad Expense Data'!$E$2:$E$207,'Ads Summary'!$A$26,'Non-Ad Expense Data'!$A$2:$A$207,'Ads Summary'!I10)</f>
        <v>0</v>
      </c>
      <c r="J26" s="35">
        <f>SUMIFS('Non-Ad Expense Data'!$D$2:$D$207,'Non-Ad Expense Data'!$E$2:$E$207,'Ads Summary'!$A$26,'Non-Ad Expense Data'!$A$2:$A$207,'Ads Summary'!J10)</f>
        <v>0</v>
      </c>
      <c r="K26" s="35">
        <f>SUMIFS('Non-Ad Expense Data'!$D$2:$D$207,'Non-Ad Expense Data'!$E$2:$E$207,'Ads Summary'!$A$26,'Non-Ad Expense Data'!$A$2:$A$207,'Ads Summary'!K10)</f>
        <v>0</v>
      </c>
      <c r="L26" s="35">
        <f>SUMIFS('Non-Ad Expense Data'!$D$2:$D$207,'Non-Ad Expense Data'!$E$2:$E$207,'Ads Summary'!$A$26,'Non-Ad Expense Data'!$A$2:$A$207,'Ads Summary'!L10)</f>
        <v>0</v>
      </c>
      <c r="M26" s="35">
        <f>SUMIFS('Non-Ad Expense Data'!$D$2:$D$207,'Non-Ad Expense Data'!$E$2:$E$207,'Ads Summary'!$A$26,'Non-Ad Expense Data'!$A$2:$A$207,'Ads Summary'!M10)</f>
        <v>0</v>
      </c>
      <c r="N26" s="36">
        <f t="shared" si="2"/>
        <v>0</v>
      </c>
    </row>
    <row r="27" spans="1:14" ht="18.75" hidden="1" customHeight="1" x14ac:dyDescent="0.25">
      <c r="A27" s="47" t="s">
        <v>27</v>
      </c>
      <c r="B27" s="31">
        <f>SUMIFS('Non-Ad Expense Data'!$D$2:$D$207,'Non-Ad Expense Data'!$E$2:$E$207,'Ads Summary'!$A$27,'Non-Ad Expense Data'!$A$2:$A$207,'Ads Summary'!B10)</f>
        <v>0</v>
      </c>
      <c r="C27" s="31">
        <f>SUMIFS('Non-Ad Expense Data'!$D$2:$D$207,'Non-Ad Expense Data'!$E$2:$E$207,'Ads Summary'!$A$27,'Non-Ad Expense Data'!$A$2:$A$207,'Ads Summary'!C10)</f>
        <v>0</v>
      </c>
      <c r="D27" s="31">
        <f>SUMIFS('Non-Ad Expense Data'!$D$2:$D$207,'Non-Ad Expense Data'!$E$2:$E$207,'Ads Summary'!$A$27,'Non-Ad Expense Data'!$A$2:$A$207,'Ads Summary'!D10)</f>
        <v>0</v>
      </c>
      <c r="E27" s="31">
        <f>SUMIFS('Non-Ad Expense Data'!$D$2:$D$207,'Non-Ad Expense Data'!$E$2:$E$207,'Ads Summary'!$A$27,'Non-Ad Expense Data'!$A$2:$A$207,'Ads Summary'!E10)</f>
        <v>0</v>
      </c>
      <c r="F27" s="31">
        <f>SUMIFS('Non-Ad Expense Data'!$D$2:$D$207,'Non-Ad Expense Data'!$E$2:$E$207,'Ads Summary'!$A$27,'Non-Ad Expense Data'!$A$2:$A$207,'Ads Summary'!F10)</f>
        <v>0</v>
      </c>
      <c r="G27" s="31">
        <f>SUMIFS('Non-Ad Expense Data'!$D$2:$D$207,'Non-Ad Expense Data'!$E$2:$E$207,'Ads Summary'!$A$27,'Non-Ad Expense Data'!$A$2:$A$207,'Ads Summary'!G10)</f>
        <v>0</v>
      </c>
      <c r="H27" s="31">
        <f>SUMIFS('Non-Ad Expense Data'!$D$2:$D$207,'Non-Ad Expense Data'!$E$2:$E$207,'Ads Summary'!$A$27,'Non-Ad Expense Data'!$A$2:$A$207,'Ads Summary'!H10)</f>
        <v>0</v>
      </c>
      <c r="I27" s="31">
        <f>SUMIFS('Non-Ad Expense Data'!$D$2:$D$207,'Non-Ad Expense Data'!$E$2:$E$207,'Ads Summary'!$A$27,'Non-Ad Expense Data'!$A$2:$A$207,'Ads Summary'!I10)</f>
        <v>0</v>
      </c>
      <c r="J27" s="31">
        <f>SUMIFS('Non-Ad Expense Data'!$D$2:$D$207,'Non-Ad Expense Data'!$E$2:$E$207,'Ads Summary'!$A$27,'Non-Ad Expense Data'!$A$2:$A$207,'Ads Summary'!J10)</f>
        <v>0</v>
      </c>
      <c r="K27" s="31">
        <f>SUMIFS('Non-Ad Expense Data'!$D$2:$D$207,'Non-Ad Expense Data'!$E$2:$E$207,'Ads Summary'!$A$27,'Non-Ad Expense Data'!$A$2:$A$207,'Ads Summary'!K10)</f>
        <v>0</v>
      </c>
      <c r="L27" s="31">
        <f>SUMIFS('Non-Ad Expense Data'!$D$2:$D$207,'Non-Ad Expense Data'!$E$2:$E$207,'Ads Summary'!$A$27,'Non-Ad Expense Data'!$A$2:$A$207,'Ads Summary'!L10)</f>
        <v>0</v>
      </c>
      <c r="M27" s="31">
        <f>SUMIFS('Non-Ad Expense Data'!$D$2:$D$207,'Non-Ad Expense Data'!$E$2:$E$207,'Ads Summary'!$A$27,'Non-Ad Expense Data'!$A$2:$A$207,'Ads Summary'!M10)</f>
        <v>0</v>
      </c>
      <c r="N27" s="32">
        <f t="shared" si="2"/>
        <v>0</v>
      </c>
    </row>
    <row r="28" spans="1:14" ht="18.75" hidden="1" customHeight="1" x14ac:dyDescent="0.25">
      <c r="A28" s="52" t="s">
        <v>12</v>
      </c>
      <c r="B28" s="35">
        <f>SUMIFS('Non-Ad Expense Data'!$D$2:$D$207,'Non-Ad Expense Data'!$E$2:$E$207,'Ads Summary'!$A$28,'Non-Ad Expense Data'!$A$2:$A$207,'Ads Summary'!B10)</f>
        <v>0</v>
      </c>
      <c r="C28" s="35">
        <f>SUMIFS('Non-Ad Expense Data'!$D$2:$D$207,'Non-Ad Expense Data'!$E$2:$E$207,'Ads Summary'!$A$28,'Non-Ad Expense Data'!$A$2:$A$207,'Ads Summary'!C10)</f>
        <v>0</v>
      </c>
      <c r="D28" s="35">
        <f>SUMIFS('Non-Ad Expense Data'!$D$2:$D$207,'Non-Ad Expense Data'!$E$2:$E$207,'Ads Summary'!$A$28,'Non-Ad Expense Data'!$A$2:$A$207,'Ads Summary'!D10)</f>
        <v>0</v>
      </c>
      <c r="E28" s="35">
        <f>SUMIFS('Non-Ad Expense Data'!$D$2:$D$207,'Non-Ad Expense Data'!$E$2:$E$207,'Ads Summary'!$A$28,'Non-Ad Expense Data'!$A$2:$A$207,'Ads Summary'!E10)</f>
        <v>0</v>
      </c>
      <c r="F28" s="35">
        <f>SUMIFS('Non-Ad Expense Data'!$D$2:$D$207,'Non-Ad Expense Data'!$E$2:$E$207,'Ads Summary'!$A$28,'Non-Ad Expense Data'!$A$2:$A$207,'Ads Summary'!F10)</f>
        <v>0</v>
      </c>
      <c r="G28" s="35">
        <f>SUMIFS('Non-Ad Expense Data'!$D$2:$D$207,'Non-Ad Expense Data'!$E$2:$E$207,'Ads Summary'!$A$28,'Non-Ad Expense Data'!$A$2:$A$207,'Ads Summary'!G10)</f>
        <v>0</v>
      </c>
      <c r="H28" s="35">
        <f>SUMIFS('Non-Ad Expense Data'!$D$2:$D$207,'Non-Ad Expense Data'!$E$2:$E$207,'Ads Summary'!$A$28,'Non-Ad Expense Data'!$A$2:$A$207,'Ads Summary'!H10)</f>
        <v>0</v>
      </c>
      <c r="I28" s="35">
        <f>SUMIFS('Non-Ad Expense Data'!$D$2:$D$207,'Non-Ad Expense Data'!$E$2:$E$207,'Ads Summary'!$A$28,'Non-Ad Expense Data'!$A$2:$A$207,'Ads Summary'!I10)</f>
        <v>0</v>
      </c>
      <c r="J28" s="35">
        <f>SUMIFS('Non-Ad Expense Data'!$D$2:$D$207,'Non-Ad Expense Data'!$E$2:$E$207,'Ads Summary'!$A$28,'Non-Ad Expense Data'!$A$2:$A$207,'Ads Summary'!J10)</f>
        <v>0</v>
      </c>
      <c r="K28" s="35">
        <f>SUMIFS('Non-Ad Expense Data'!$D$2:$D$207,'Non-Ad Expense Data'!$E$2:$E$207,'Ads Summary'!$A$28,'Non-Ad Expense Data'!$A$2:$A$207,'Ads Summary'!K10)</f>
        <v>0</v>
      </c>
      <c r="L28" s="35">
        <f>SUMIFS('Non-Ad Expense Data'!$D$2:$D$207,'Non-Ad Expense Data'!$E$2:$E$207,'Ads Summary'!$A$28,'Non-Ad Expense Data'!$A$2:$A$207,'Ads Summary'!L10)</f>
        <v>0</v>
      </c>
      <c r="M28" s="35">
        <f>SUMIFS('Non-Ad Expense Data'!$D$2:$D$207,'Non-Ad Expense Data'!$E$2:$E$207,'Ads Summary'!$A$28,'Non-Ad Expense Data'!$A$2:$A$207,'Ads Summary'!M10)</f>
        <v>0</v>
      </c>
      <c r="N28" s="36">
        <f t="shared" si="2"/>
        <v>0</v>
      </c>
    </row>
    <row r="29" spans="1:14" ht="18.75" hidden="1" customHeight="1" thickBot="1" x14ac:dyDescent="0.3">
      <c r="A29" s="37" t="s">
        <v>25</v>
      </c>
      <c r="B29" s="38">
        <f t="shared" ref="B29:M29" si="3">SUM(B11:B28)</f>
        <v>0</v>
      </c>
      <c r="C29" s="38">
        <f t="shared" si="3"/>
        <v>0</v>
      </c>
      <c r="D29" s="38">
        <f t="shared" si="3"/>
        <v>0</v>
      </c>
      <c r="E29" s="38">
        <f t="shared" si="3"/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  <c r="J29" s="38">
        <f t="shared" si="3"/>
        <v>0</v>
      </c>
      <c r="K29" s="38">
        <f t="shared" si="3"/>
        <v>0</v>
      </c>
      <c r="L29" s="38">
        <f t="shared" si="3"/>
        <v>0</v>
      </c>
      <c r="M29" s="38">
        <f t="shared" si="3"/>
        <v>0</v>
      </c>
      <c r="N29" s="39">
        <f t="shared" ref="N29" si="4">SUM(B29:M29)</f>
        <v>0</v>
      </c>
    </row>
    <row r="30" spans="1:14" ht="18.75" hidden="1" customHeight="1" thickTop="1" thickBot="1" x14ac:dyDescent="0.3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8"/>
    </row>
    <row r="31" spans="1:14" ht="18.75" hidden="1" customHeight="1" thickBot="1" x14ac:dyDescent="0.3">
      <c r="A31" s="54" t="s">
        <v>26</v>
      </c>
      <c r="B31" s="55">
        <f t="shared" ref="B31:N31" si="5">SUM(B8-B59)</f>
        <v>0</v>
      </c>
      <c r="C31" s="55">
        <f t="shared" si="5"/>
        <v>0</v>
      </c>
      <c r="D31" s="55">
        <f t="shared" si="5"/>
        <v>0</v>
      </c>
      <c r="E31" s="55">
        <f t="shared" si="5"/>
        <v>0</v>
      </c>
      <c r="F31" s="55">
        <f t="shared" si="5"/>
        <v>0</v>
      </c>
      <c r="G31" s="55">
        <f t="shared" si="5"/>
        <v>0</v>
      </c>
      <c r="H31" s="55">
        <f t="shared" si="5"/>
        <v>0</v>
      </c>
      <c r="I31" s="55">
        <f t="shared" si="5"/>
        <v>0</v>
      </c>
      <c r="J31" s="55">
        <f t="shared" si="5"/>
        <v>0</v>
      </c>
      <c r="K31" s="55">
        <f t="shared" si="5"/>
        <v>0</v>
      </c>
      <c r="L31" s="55">
        <f t="shared" si="5"/>
        <v>0</v>
      </c>
      <c r="M31" s="55">
        <f t="shared" si="5"/>
        <v>0</v>
      </c>
      <c r="N31" s="56">
        <f t="shared" si="5"/>
        <v>0</v>
      </c>
    </row>
    <row r="32" spans="1:14" ht="18.75" hidden="1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8.75" hidden="1" customHeight="1" x14ac:dyDescent="0.3">
      <c r="A33" s="27" t="s">
        <v>43</v>
      </c>
      <c r="B33" s="21" t="s">
        <v>22</v>
      </c>
      <c r="C33" s="21" t="s">
        <v>20</v>
      </c>
      <c r="D33" s="21" t="s">
        <v>23</v>
      </c>
      <c r="E33" s="21" t="s">
        <v>24</v>
      </c>
      <c r="F33" s="21" t="s">
        <v>5</v>
      </c>
      <c r="G33" s="21" t="s">
        <v>19</v>
      </c>
      <c r="H33" s="21" t="s">
        <v>11</v>
      </c>
      <c r="I33" s="21" t="s">
        <v>13</v>
      </c>
      <c r="J33" s="21" t="s">
        <v>14</v>
      </c>
      <c r="K33" s="21" t="s">
        <v>15</v>
      </c>
      <c r="L33" s="21" t="s">
        <v>16</v>
      </c>
      <c r="M33" s="21" t="s">
        <v>17</v>
      </c>
      <c r="N33" s="21" t="s">
        <v>18</v>
      </c>
    </row>
    <row r="34" spans="1:14" ht="18.75" hidden="1" customHeight="1" x14ac:dyDescent="0.25">
      <c r="A34" s="47" t="s">
        <v>135</v>
      </c>
      <c r="B34" s="31">
        <f>B4-B55</f>
        <v>0</v>
      </c>
      <c r="C34" s="31">
        <f t="shared" ref="C34:M35" si="6">C4-C55</f>
        <v>0</v>
      </c>
      <c r="D34" s="31">
        <f t="shared" si="6"/>
        <v>0</v>
      </c>
      <c r="E34" s="31">
        <f t="shared" si="6"/>
        <v>0</v>
      </c>
      <c r="F34" s="31">
        <f t="shared" si="6"/>
        <v>0</v>
      </c>
      <c r="G34" s="31">
        <f t="shared" si="6"/>
        <v>0</v>
      </c>
      <c r="H34" s="31">
        <f t="shared" si="6"/>
        <v>0</v>
      </c>
      <c r="I34" s="31">
        <f t="shared" si="6"/>
        <v>0</v>
      </c>
      <c r="J34" s="31">
        <f t="shared" si="6"/>
        <v>0</v>
      </c>
      <c r="K34" s="31">
        <f t="shared" si="6"/>
        <v>0</v>
      </c>
      <c r="L34" s="31">
        <f t="shared" si="6"/>
        <v>0</v>
      </c>
      <c r="M34" s="31">
        <f t="shared" si="6"/>
        <v>0</v>
      </c>
      <c r="N34" s="31">
        <f>SUM(B34:M34)</f>
        <v>0</v>
      </c>
    </row>
    <row r="35" spans="1:14" ht="18.75" hidden="1" customHeight="1" x14ac:dyDescent="0.25">
      <c r="A35" s="52" t="s">
        <v>134</v>
      </c>
      <c r="B35" s="35">
        <f>B5-B56</f>
        <v>0</v>
      </c>
      <c r="C35" s="35">
        <f t="shared" si="6"/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35">
        <f t="shared" si="6"/>
        <v>0</v>
      </c>
      <c r="H35" s="35">
        <f t="shared" si="6"/>
        <v>0</v>
      </c>
      <c r="I35" s="35">
        <f t="shared" si="6"/>
        <v>0</v>
      </c>
      <c r="J35" s="35">
        <f t="shared" si="6"/>
        <v>0</v>
      </c>
      <c r="K35" s="35">
        <f t="shared" si="6"/>
        <v>0</v>
      </c>
      <c r="L35" s="35">
        <f t="shared" si="6"/>
        <v>0</v>
      </c>
      <c r="M35" s="35">
        <f t="shared" si="6"/>
        <v>0</v>
      </c>
      <c r="N35" s="35">
        <f t="shared" ref="N35:N38" si="7">SUM(B35:M35)</f>
        <v>0</v>
      </c>
    </row>
    <row r="36" spans="1:14" ht="18.75" hidden="1" customHeight="1" x14ac:dyDescent="0.25">
      <c r="A36" s="4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>
        <f t="shared" si="7"/>
        <v>0</v>
      </c>
    </row>
    <row r="37" spans="1:14" ht="18.75" hidden="1" customHeight="1" x14ac:dyDescent="0.25">
      <c r="A37" s="5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>
        <f t="shared" si="7"/>
        <v>0</v>
      </c>
    </row>
    <row r="38" spans="1:14" ht="18.75" hidden="1" customHeight="1" thickBot="1" x14ac:dyDescent="0.3">
      <c r="A38" s="37" t="s">
        <v>25</v>
      </c>
      <c r="B38" s="38">
        <f t="shared" ref="B38:M38" si="8">SUM(B34:B37)</f>
        <v>0</v>
      </c>
      <c r="C38" s="38">
        <f t="shared" si="8"/>
        <v>0</v>
      </c>
      <c r="D38" s="38">
        <f t="shared" si="8"/>
        <v>0</v>
      </c>
      <c r="E38" s="38">
        <f t="shared" si="8"/>
        <v>0</v>
      </c>
      <c r="F38" s="38">
        <f t="shared" si="8"/>
        <v>0</v>
      </c>
      <c r="G38" s="38">
        <f t="shared" si="8"/>
        <v>0</v>
      </c>
      <c r="H38" s="38">
        <f t="shared" si="8"/>
        <v>0</v>
      </c>
      <c r="I38" s="38">
        <f t="shared" si="8"/>
        <v>0</v>
      </c>
      <c r="J38" s="38">
        <f t="shared" si="8"/>
        <v>0</v>
      </c>
      <c r="K38" s="38">
        <f t="shared" si="8"/>
        <v>0</v>
      </c>
      <c r="L38" s="38">
        <f t="shared" si="8"/>
        <v>0</v>
      </c>
      <c r="M38" s="38">
        <f t="shared" si="8"/>
        <v>0</v>
      </c>
      <c r="N38" s="38">
        <f t="shared" si="7"/>
        <v>0</v>
      </c>
    </row>
    <row r="39" spans="1:14" ht="18.75" hidden="1" customHeight="1" thickTop="1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8.75" hidden="1" customHeight="1" x14ac:dyDescent="0.3">
      <c r="A40" s="22" t="s">
        <v>46</v>
      </c>
      <c r="B40" s="21" t="s">
        <v>22</v>
      </c>
      <c r="C40" s="21" t="s">
        <v>20</v>
      </c>
      <c r="D40" s="21" t="s">
        <v>23</v>
      </c>
      <c r="E40" s="21" t="s">
        <v>24</v>
      </c>
      <c r="F40" s="21" t="s">
        <v>5</v>
      </c>
      <c r="G40" s="21" t="s">
        <v>19</v>
      </c>
      <c r="H40" s="21" t="s">
        <v>11</v>
      </c>
      <c r="I40" s="21" t="s">
        <v>13</v>
      </c>
      <c r="J40" s="21" t="s">
        <v>14</v>
      </c>
      <c r="K40" s="21" t="s">
        <v>15</v>
      </c>
      <c r="L40" s="21" t="s">
        <v>16</v>
      </c>
      <c r="M40" s="21" t="s">
        <v>17</v>
      </c>
      <c r="N40" s="21" t="s">
        <v>18</v>
      </c>
    </row>
    <row r="41" spans="1:14" ht="18.75" hidden="1" customHeight="1" x14ac:dyDescent="0.25">
      <c r="A41" s="47" t="s">
        <v>50</v>
      </c>
      <c r="B41" s="31">
        <f>SUMIFS('Income &amp; Sales Data'!$D$2:$D$207,'Income &amp; Sales Data'!$C$2:$C$207,'Ads Summary'!$A$41,'Income &amp; Sales Data'!$A$2:$A$207,'Ads Summary'!B40)</f>
        <v>0</v>
      </c>
      <c r="C41" s="31">
        <f>SUMIFS('Income &amp; Sales Data'!$D$2:$D$207,'Income &amp; Sales Data'!$C$2:$C$207,'Ads Summary'!$A$41,'Income &amp; Sales Data'!$A$2:$A$207,'Ads Summary'!C40)</f>
        <v>0</v>
      </c>
      <c r="D41" s="31">
        <f>SUMIFS('Income &amp; Sales Data'!$D$2:$D$207,'Income &amp; Sales Data'!$C$2:$C$207,'Ads Summary'!$A$41,'Income &amp; Sales Data'!$A$2:$A$207,'Ads Summary'!D40)</f>
        <v>0</v>
      </c>
      <c r="E41" s="31">
        <f>SUMIFS('Income &amp; Sales Data'!$D$2:$D$207,'Income &amp; Sales Data'!$C$2:$C$207,'Ads Summary'!$A$41,'Income &amp; Sales Data'!$A$2:$A$207,'Ads Summary'!E40)</f>
        <v>0</v>
      </c>
      <c r="F41" s="31">
        <f>SUMIFS('Income &amp; Sales Data'!$D$2:$D$207,'Income &amp; Sales Data'!$C$2:$C$207,'Ads Summary'!$A$41,'Income &amp; Sales Data'!$A$2:$A$207,'Ads Summary'!F40)</f>
        <v>0</v>
      </c>
      <c r="G41" s="31">
        <f>SUMIFS('Income &amp; Sales Data'!$D$2:$D$207,'Income &amp; Sales Data'!$C$2:$C$207,'Ads Summary'!$A$41,'Income &amp; Sales Data'!$A$2:$A$207,'Ads Summary'!G40)</f>
        <v>0</v>
      </c>
      <c r="H41" s="31">
        <f>SUMIFS('Income &amp; Sales Data'!$D$2:$D$207,'Income &amp; Sales Data'!$C$2:$C$207,'Ads Summary'!$A$41,'Income &amp; Sales Data'!$A$2:$A$207,'Ads Summary'!H40)</f>
        <v>0</v>
      </c>
      <c r="I41" s="31">
        <f>SUMIFS('Income &amp; Sales Data'!$D$2:$D$207,'Income &amp; Sales Data'!$C$2:$C$207,'Ads Summary'!$A$41,'Income &amp; Sales Data'!$A$2:$A$207,'Ads Summary'!I40)</f>
        <v>0</v>
      </c>
      <c r="J41" s="31">
        <f>SUMIFS('Income &amp; Sales Data'!$D$2:$D$207,'Income &amp; Sales Data'!$C$2:$C$207,'Ads Summary'!$A$41,'Income &amp; Sales Data'!$A$2:$A$207,'Ads Summary'!J40)</f>
        <v>0</v>
      </c>
      <c r="K41" s="31">
        <f>SUMIFS('Income &amp; Sales Data'!$D$2:$D$207,'Income &amp; Sales Data'!$C$2:$C$207,'Ads Summary'!$A$41,'Income &amp; Sales Data'!$A$2:$A$207,'Ads Summary'!K40)</f>
        <v>0</v>
      </c>
      <c r="L41" s="31">
        <f>SUMIFS('Income &amp; Sales Data'!$D$2:$D$207,'Income &amp; Sales Data'!$C$2:$C$207,'Ads Summary'!$A$41,'Income &amp; Sales Data'!$A$2:$A$207,'Ads Summary'!L40)</f>
        <v>0</v>
      </c>
      <c r="M41" s="31">
        <f>SUMIFS('Income &amp; Sales Data'!$D$2:$D$207,'Income &amp; Sales Data'!$C$2:$C$207,'Ads Summary'!$A$41,'Income &amp; Sales Data'!$A$2:$A$207,'Ads Summary'!M40)</f>
        <v>0</v>
      </c>
      <c r="N41" s="34">
        <f t="shared" ref="N41:N48" si="9">SUM(B41:M41)</f>
        <v>0</v>
      </c>
    </row>
    <row r="42" spans="1:14" ht="18.75" hidden="1" customHeight="1" x14ac:dyDescent="0.25">
      <c r="A42" s="52" t="s">
        <v>51</v>
      </c>
      <c r="B42" s="33">
        <f>SUMIFS('Income &amp; Sales Data'!$D$2:$D$207,'Income &amp; Sales Data'!$C$2:$C$207,'Ads Summary'!$A$42,'Income &amp; Sales Data'!$A$2:$A$207,'Ads Summary'!B40)</f>
        <v>0</v>
      </c>
      <c r="C42" s="33">
        <f>SUMIFS('Income &amp; Sales Data'!$D$2:$D$207,'Income &amp; Sales Data'!$C$2:$C$207,'Ads Summary'!$A$42,'Income &amp; Sales Data'!$A$2:$A$207,'Ads Summary'!C40)</f>
        <v>0</v>
      </c>
      <c r="D42" s="33">
        <f>SUMIFS('Income &amp; Sales Data'!$D$2:$D$207,'Income &amp; Sales Data'!$C$2:$C$207,'Ads Summary'!$A$42,'Income &amp; Sales Data'!$A$2:$A$207,'Ads Summary'!D40)</f>
        <v>0</v>
      </c>
      <c r="E42" s="33">
        <f>SUMIFS('Income &amp; Sales Data'!$D$2:$D$207,'Income &amp; Sales Data'!$C$2:$C$207,'Ads Summary'!$A$42,'Income &amp; Sales Data'!$A$2:$A$207,'Ads Summary'!E40)</f>
        <v>0</v>
      </c>
      <c r="F42" s="33">
        <f>SUMIFS('Income &amp; Sales Data'!$D$2:$D$207,'Income &amp; Sales Data'!$C$2:$C$207,'Ads Summary'!$A$42,'Income &amp; Sales Data'!$A$2:$A$207,'Ads Summary'!F40)</f>
        <v>0</v>
      </c>
      <c r="G42" s="33">
        <f>SUMIFS('Income &amp; Sales Data'!$D$2:$D$207,'Income &amp; Sales Data'!$C$2:$C$207,'Ads Summary'!$A$42,'Income &amp; Sales Data'!$A$2:$A$207,'Ads Summary'!G40)</f>
        <v>0</v>
      </c>
      <c r="H42" s="33">
        <f>SUMIFS('Income &amp; Sales Data'!$D$2:$D$207,'Income &amp; Sales Data'!$C$2:$C$207,'Ads Summary'!$A$42,'Income &amp; Sales Data'!$A$2:$A$207,'Ads Summary'!H40)</f>
        <v>0</v>
      </c>
      <c r="I42" s="33">
        <f>SUMIFS('Income &amp; Sales Data'!$D$2:$D$207,'Income &amp; Sales Data'!$C$2:$C$207,'Ads Summary'!$A$42,'Income &amp; Sales Data'!$A$2:$A$207,'Ads Summary'!I40)</f>
        <v>0</v>
      </c>
      <c r="J42" s="33">
        <f>SUMIFS('Income &amp; Sales Data'!$D$2:$D$207,'Income &amp; Sales Data'!$C$2:$C$207,'Ads Summary'!$A$42,'Income &amp; Sales Data'!$A$2:$A$207,'Ads Summary'!J40)</f>
        <v>0</v>
      </c>
      <c r="K42" s="33">
        <f>SUMIFS('Income &amp; Sales Data'!$D$2:$D$207,'Income &amp; Sales Data'!$C$2:$C$207,'Ads Summary'!$A$42,'Income &amp; Sales Data'!$A$2:$A$207,'Ads Summary'!K40)</f>
        <v>0</v>
      </c>
      <c r="L42" s="33">
        <f>SUMIFS('Income &amp; Sales Data'!$D$2:$D$207,'Income &amp; Sales Data'!$C$2:$C$207,'Ads Summary'!$A$42,'Income &amp; Sales Data'!$A$2:$A$207,'Ads Summary'!L40)</f>
        <v>0</v>
      </c>
      <c r="M42" s="33">
        <f>SUMIFS('Income &amp; Sales Data'!$D$2:$D$207,'Income &amp; Sales Data'!$C$2:$C$207,'Ads Summary'!$A$42,'Income &amp; Sales Data'!$A$2:$A$207,'Ads Summary'!M40)</f>
        <v>0</v>
      </c>
      <c r="N42" s="33">
        <f t="shared" si="9"/>
        <v>0</v>
      </c>
    </row>
    <row r="43" spans="1:14" ht="18.75" hidden="1" customHeight="1" x14ac:dyDescent="0.25">
      <c r="A43" s="47" t="s">
        <v>53</v>
      </c>
      <c r="B43" s="34">
        <f>SUMIFS('Income &amp; Sales Data'!$D$2:$D$207,'Income &amp; Sales Data'!$C$2:$C$207,'Ads Summary'!$A$43,'Income &amp; Sales Data'!$A$2:$A$207,'Ads Summary'!B40)</f>
        <v>0</v>
      </c>
      <c r="C43" s="34">
        <f>SUMIFS('Income &amp; Sales Data'!$D$2:$D$207,'Income &amp; Sales Data'!$C$2:$C$207,'Ads Summary'!$A$43,'Income &amp; Sales Data'!$A$2:$A$207,'Ads Summary'!C40)</f>
        <v>0</v>
      </c>
      <c r="D43" s="34">
        <f>SUMIFS('Income &amp; Sales Data'!$D$2:$D$207,'Income &amp; Sales Data'!$C$2:$C$207,'Ads Summary'!$A$43,'Income &amp; Sales Data'!$A$2:$A$207,'Ads Summary'!D40)</f>
        <v>0</v>
      </c>
      <c r="E43" s="34">
        <f>SUMIFS('Income &amp; Sales Data'!$D$2:$D$207,'Income &amp; Sales Data'!$C$2:$C$207,'Ads Summary'!$A$43,'Income &amp; Sales Data'!$A$2:$A$207,'Ads Summary'!E40)</f>
        <v>0</v>
      </c>
      <c r="F43" s="34">
        <f>SUMIFS('Income &amp; Sales Data'!$D$2:$D$207,'Income &amp; Sales Data'!$C$2:$C$207,'Ads Summary'!$A$43,'Income &amp; Sales Data'!$A$2:$A$207,'Ads Summary'!F40)</f>
        <v>0</v>
      </c>
      <c r="G43" s="34">
        <f>SUMIFS('Income &amp; Sales Data'!$D$2:$D$207,'Income &amp; Sales Data'!$C$2:$C$207,'Ads Summary'!$A$43,'Income &amp; Sales Data'!$A$2:$A$207,'Ads Summary'!G40)</f>
        <v>0</v>
      </c>
      <c r="H43" s="34">
        <f>SUMIFS('Income &amp; Sales Data'!$D$2:$D$207,'Income &amp; Sales Data'!$C$2:$C$207,'Ads Summary'!$A$43,'Income &amp; Sales Data'!$A$2:$A$207,'Ads Summary'!H40)</f>
        <v>0</v>
      </c>
      <c r="I43" s="34">
        <f>SUMIFS('Income &amp; Sales Data'!$D$2:$D$207,'Income &amp; Sales Data'!$C$2:$C$207,'Ads Summary'!$A$43,'Income &amp; Sales Data'!$A$2:$A$207,'Ads Summary'!I40)</f>
        <v>0</v>
      </c>
      <c r="J43" s="34">
        <f>SUMIFS('Income &amp; Sales Data'!$D$2:$D$207,'Income &amp; Sales Data'!$C$2:$C$207,'Ads Summary'!$A$43,'Income &amp; Sales Data'!$A$2:$A$207,'Ads Summary'!J40)</f>
        <v>0</v>
      </c>
      <c r="K43" s="34">
        <f>SUMIFS('Income &amp; Sales Data'!$D$2:$D$207,'Income &amp; Sales Data'!$C$2:$C$207,'Ads Summary'!$A$43,'Income &amp; Sales Data'!$A$2:$A$207,'Ads Summary'!K40)</f>
        <v>0</v>
      </c>
      <c r="L43" s="34">
        <f>SUMIFS('Income &amp; Sales Data'!$D$2:$D$207,'Income &amp; Sales Data'!$C$2:$C$207,'Ads Summary'!$A$43,'Income &amp; Sales Data'!$A$2:$A$207,'Ads Summary'!L40)</f>
        <v>0</v>
      </c>
      <c r="M43" s="34">
        <f>SUMIFS('Income &amp; Sales Data'!$D$2:$D$207,'Income &amp; Sales Data'!$C$2:$C$207,'Ads Summary'!$A$43,'Income &amp; Sales Data'!$A$2:$A$207,'Ads Summary'!M40)</f>
        <v>0</v>
      </c>
      <c r="N43" s="34">
        <f t="shared" si="9"/>
        <v>0</v>
      </c>
    </row>
    <row r="44" spans="1:14" ht="18.75" hidden="1" customHeight="1" x14ac:dyDescent="0.25">
      <c r="A44" s="52" t="s">
        <v>52</v>
      </c>
      <c r="B44" s="33">
        <f>SUMIFS('Income &amp; Sales Data'!$D$2:$D$207,'Income &amp; Sales Data'!$C$2:$C$207,'Ads Summary'!$A$44,'Income &amp; Sales Data'!$A$2:$A$207,'Ads Summary'!B40)</f>
        <v>0</v>
      </c>
      <c r="C44" s="33">
        <f>SUMIFS('Income &amp; Sales Data'!$D$2:$D$207,'Income &amp; Sales Data'!$C$2:$C$207,'Ads Summary'!$A$44,'Income &amp; Sales Data'!$A$2:$A$207,'Ads Summary'!C40)</f>
        <v>0</v>
      </c>
      <c r="D44" s="33">
        <f>SUMIFS('Income &amp; Sales Data'!$D$2:$D$207,'Income &amp; Sales Data'!$C$2:$C$207,'Ads Summary'!$A$44,'Income &amp; Sales Data'!$A$2:$A$207,'Ads Summary'!D40)</f>
        <v>0</v>
      </c>
      <c r="E44" s="33">
        <f>SUMIFS('Income &amp; Sales Data'!$D$2:$D$207,'Income &amp; Sales Data'!$C$2:$C$207,'Ads Summary'!$A$44,'Income &amp; Sales Data'!$A$2:$A$207,'Ads Summary'!E40)</f>
        <v>0</v>
      </c>
      <c r="F44" s="33">
        <f>SUMIFS('Income &amp; Sales Data'!$D$2:$D$207,'Income &amp; Sales Data'!$C$2:$C$207,'Ads Summary'!$A$44,'Income &amp; Sales Data'!$A$2:$A$207,'Ads Summary'!F40)</f>
        <v>0</v>
      </c>
      <c r="G44" s="33">
        <f>SUMIFS('Income &amp; Sales Data'!$D$2:$D$207,'Income &amp; Sales Data'!$C$2:$C$207,'Ads Summary'!$A$44,'Income &amp; Sales Data'!$A$2:$A$207,'Ads Summary'!G40)</f>
        <v>0</v>
      </c>
      <c r="H44" s="33">
        <f>SUMIFS('Income &amp; Sales Data'!$D$2:$D$207,'Income &amp; Sales Data'!$C$2:$C$207,'Ads Summary'!$A$44,'Income &amp; Sales Data'!$A$2:$A$207,'Ads Summary'!H40)</f>
        <v>0</v>
      </c>
      <c r="I44" s="33">
        <f>SUMIFS('Income &amp; Sales Data'!$D$2:$D$207,'Income &amp; Sales Data'!$C$2:$C$207,'Ads Summary'!$A$44,'Income &amp; Sales Data'!$A$2:$A$207,'Ads Summary'!I40)</f>
        <v>0</v>
      </c>
      <c r="J44" s="33">
        <f>SUMIFS('Income &amp; Sales Data'!$D$2:$D$207,'Income &amp; Sales Data'!$C$2:$C$207,'Ads Summary'!$A$44,'Income &amp; Sales Data'!$A$2:$A$207,'Ads Summary'!J40)</f>
        <v>0</v>
      </c>
      <c r="K44" s="33">
        <f>SUMIFS('Income &amp; Sales Data'!$D$2:$D$207,'Income &amp; Sales Data'!$C$2:$C$207,'Ads Summary'!$A$44,'Income &amp; Sales Data'!$A$2:$A$207,'Ads Summary'!K40)</f>
        <v>0</v>
      </c>
      <c r="L44" s="33">
        <f>SUMIFS('Income &amp; Sales Data'!$D$2:$D$207,'Income &amp; Sales Data'!$C$2:$C$207,'Ads Summary'!$A$44,'Income &amp; Sales Data'!$A$2:$A$207,'Ads Summary'!L40)</f>
        <v>0</v>
      </c>
      <c r="M44" s="33">
        <f>SUMIFS('Income &amp; Sales Data'!$D$2:$D$207,'Income &amp; Sales Data'!$C$2:$C$207,'Ads Summary'!$A$44,'Income &amp; Sales Data'!$A$2:$A$207,'Ads Summary'!M40)</f>
        <v>0</v>
      </c>
      <c r="N44" s="33">
        <f t="shared" si="9"/>
        <v>0</v>
      </c>
    </row>
    <row r="45" spans="1:14" ht="18.75" hidden="1" customHeight="1" x14ac:dyDescent="0.25">
      <c r="A45" s="47" t="s">
        <v>48</v>
      </c>
      <c r="B45" s="34">
        <f>SUMIFS('Income &amp; Sales Data'!$D$2:$D$207,'Income &amp; Sales Data'!$C$2:$C$207,'Ads Summary'!$A$45,'Income &amp; Sales Data'!$A$2:$A$207,'Ads Summary'!B40)</f>
        <v>0</v>
      </c>
      <c r="C45" s="34">
        <f>SUMIFS('Income &amp; Sales Data'!$D$2:$D$207,'Income &amp; Sales Data'!$C$2:$C$207,'Ads Summary'!$A$45,'Income &amp; Sales Data'!$A$2:$A$207,'Ads Summary'!C40)</f>
        <v>0</v>
      </c>
      <c r="D45" s="34">
        <f>SUMIFS('Income &amp; Sales Data'!$D$2:$D$207,'Income &amp; Sales Data'!$C$2:$C$207,'Ads Summary'!$A$45,'Income &amp; Sales Data'!$A$2:$A$207,'Ads Summary'!D40)</f>
        <v>0</v>
      </c>
      <c r="E45" s="34">
        <f>SUMIFS('Income &amp; Sales Data'!$D$2:$D$207,'Income &amp; Sales Data'!$C$2:$C$207,'Ads Summary'!$A$45,'Income &amp; Sales Data'!$A$2:$A$207,'Ads Summary'!E40)</f>
        <v>0</v>
      </c>
      <c r="F45" s="34">
        <f>SUMIFS('Income &amp; Sales Data'!$D$2:$D$207,'Income &amp; Sales Data'!$C$2:$C$207,'Ads Summary'!$A$45,'Income &amp; Sales Data'!$A$2:$A$207,'Ads Summary'!F40)</f>
        <v>0</v>
      </c>
      <c r="G45" s="34">
        <f>SUMIFS('Income &amp; Sales Data'!$D$2:$D$207,'Income &amp; Sales Data'!$C$2:$C$207,'Ads Summary'!$A$45,'Income &amp; Sales Data'!$A$2:$A$207,'Ads Summary'!G40)</f>
        <v>0</v>
      </c>
      <c r="H45" s="34">
        <f>SUMIFS('Income &amp; Sales Data'!$D$2:$D$207,'Income &amp; Sales Data'!$C$2:$C$207,'Ads Summary'!$A$45,'Income &amp; Sales Data'!$A$2:$A$207,'Ads Summary'!H40)</f>
        <v>0</v>
      </c>
      <c r="I45" s="34">
        <f>SUMIFS('Income &amp; Sales Data'!$D$2:$D$207,'Income &amp; Sales Data'!$C$2:$C$207,'Ads Summary'!$A$45,'Income &amp; Sales Data'!$A$2:$A$207,'Ads Summary'!I40)</f>
        <v>0</v>
      </c>
      <c r="J45" s="34">
        <f>SUMIFS('Income &amp; Sales Data'!$D$2:$D$207,'Income &amp; Sales Data'!$C$2:$C$207,'Ads Summary'!$A$45,'Income &amp; Sales Data'!$A$2:$A$207,'Ads Summary'!J40)</f>
        <v>0</v>
      </c>
      <c r="K45" s="34">
        <f>SUMIFS('Income &amp; Sales Data'!$D$2:$D$207,'Income &amp; Sales Data'!$C$2:$C$207,'Ads Summary'!$A$45,'Income &amp; Sales Data'!$A$2:$A$207,'Ads Summary'!K40)</f>
        <v>0</v>
      </c>
      <c r="L45" s="34">
        <f>SUMIFS('Income &amp; Sales Data'!$D$2:$D$207,'Income &amp; Sales Data'!$C$2:$C$207,'Ads Summary'!$A$45,'Income &amp; Sales Data'!$A$2:$A$207,'Ads Summary'!L40)</f>
        <v>0</v>
      </c>
      <c r="M45" s="34">
        <f>SUMIFS('Income &amp; Sales Data'!$D$2:$D$207,'Income &amp; Sales Data'!$C$2:$C$207,'Ads Summary'!$A$45,'Income &amp; Sales Data'!$A$2:$A$207,'Ads Summary'!M40)</f>
        <v>0</v>
      </c>
      <c r="N45" s="34">
        <f t="shared" si="9"/>
        <v>0</v>
      </c>
    </row>
    <row r="46" spans="1:14" ht="18.75" hidden="1" customHeight="1" x14ac:dyDescent="0.25">
      <c r="A46" s="52" t="s">
        <v>49</v>
      </c>
      <c r="B46" s="33">
        <f>SUMIFS('Income &amp; Sales Data'!$D$2:$D$207,'Income &amp; Sales Data'!$C$2:$C$207,'Ads Summary'!$A$46,'Income &amp; Sales Data'!$A$2:$A$207,'Ads Summary'!B40)</f>
        <v>0</v>
      </c>
      <c r="C46" s="33">
        <f>SUMIFS('Income &amp; Sales Data'!$D$2:$D$207,'Income &amp; Sales Data'!$C$2:$C$207,'Ads Summary'!$A$46,'Income &amp; Sales Data'!$A$2:$A$207,'Ads Summary'!C40)</f>
        <v>0</v>
      </c>
      <c r="D46" s="33">
        <f>SUMIFS('Income &amp; Sales Data'!$D$2:$D$207,'Income &amp; Sales Data'!$C$2:$C$207,'Ads Summary'!$A$46,'Income &amp; Sales Data'!$A$2:$A$207,'Ads Summary'!D40)</f>
        <v>0</v>
      </c>
      <c r="E46" s="33">
        <f>SUMIFS('Income &amp; Sales Data'!$D$2:$D$207,'Income &amp; Sales Data'!$C$2:$C$207,'Ads Summary'!$A$46,'Income &amp; Sales Data'!$A$2:$A$207,'Ads Summary'!E40)</f>
        <v>0</v>
      </c>
      <c r="F46" s="33">
        <f>SUMIFS('Income &amp; Sales Data'!$D$2:$D$207,'Income &amp; Sales Data'!$C$2:$C$207,'Ads Summary'!$A$46,'Income &amp; Sales Data'!$A$2:$A$207,'Ads Summary'!F40)</f>
        <v>0</v>
      </c>
      <c r="G46" s="33">
        <f>SUMIFS('Income &amp; Sales Data'!$D$2:$D$207,'Income &amp; Sales Data'!$C$2:$C$207,'Ads Summary'!$A$46,'Income &amp; Sales Data'!$A$2:$A$207,'Ads Summary'!G40)</f>
        <v>0</v>
      </c>
      <c r="H46" s="33">
        <f>SUMIFS('Income &amp; Sales Data'!$D$2:$D$207,'Income &amp; Sales Data'!$C$2:$C$207,'Ads Summary'!$A$46,'Income &amp; Sales Data'!$A$2:$A$207,'Ads Summary'!H40)</f>
        <v>0</v>
      </c>
      <c r="I46" s="33">
        <f>SUMIFS('Income &amp; Sales Data'!$D$2:$D$207,'Income &amp; Sales Data'!$C$2:$C$207,'Ads Summary'!$A$46,'Income &amp; Sales Data'!$A$2:$A$207,'Ads Summary'!I40)</f>
        <v>0</v>
      </c>
      <c r="J46" s="33">
        <f>SUMIFS('Income &amp; Sales Data'!$D$2:$D$207,'Income &amp; Sales Data'!$C$2:$C$207,'Ads Summary'!$A$46,'Income &amp; Sales Data'!$A$2:$A$207,'Ads Summary'!J40)</f>
        <v>0</v>
      </c>
      <c r="K46" s="33">
        <f>SUMIFS('Income &amp; Sales Data'!$D$2:$D$207,'Income &amp; Sales Data'!$C$2:$C$207,'Ads Summary'!$A$46,'Income &amp; Sales Data'!$A$2:$A$207,'Ads Summary'!K40)</f>
        <v>0</v>
      </c>
      <c r="L46" s="33">
        <f>SUMIFS('Income &amp; Sales Data'!$D$2:$D$207,'Income &amp; Sales Data'!$C$2:$C$207,'Ads Summary'!$A$46,'Income &amp; Sales Data'!$A$2:$A$207,'Ads Summary'!L40)</f>
        <v>0</v>
      </c>
      <c r="M46" s="33">
        <f>SUMIFS('Income &amp; Sales Data'!$D$2:$D$207,'Income &amp; Sales Data'!$C$2:$C$207,'Ads Summary'!$A$46,'Income &amp; Sales Data'!$A$2:$A$207,'Ads Summary'!M40)</f>
        <v>0</v>
      </c>
      <c r="N46" s="33">
        <f t="shared" si="9"/>
        <v>0</v>
      </c>
    </row>
    <row r="47" spans="1:14" ht="18.75" hidden="1" customHeight="1" x14ac:dyDescent="0.25">
      <c r="A47" s="47" t="s">
        <v>54</v>
      </c>
      <c r="B47" s="34">
        <f>SUMIFS('Income &amp; Sales Data'!$D$2:$D$207,'Income &amp; Sales Data'!$C$2:$C$207,'Ads Summary'!$A$47,'Income &amp; Sales Data'!$A$2:$A$207,'Ads Summary'!B40)</f>
        <v>0</v>
      </c>
      <c r="C47" s="34">
        <f>SUMIFS('Income &amp; Sales Data'!$D$2:$D$207,'Income &amp; Sales Data'!$C$2:$C$207,'Ads Summary'!$A$47,'Income &amp; Sales Data'!$A$2:$A$207,'Ads Summary'!C40)</f>
        <v>0</v>
      </c>
      <c r="D47" s="34">
        <f>SUMIFS('Income &amp; Sales Data'!$D$2:$D$207,'Income &amp; Sales Data'!$C$2:$C$207,'Ads Summary'!$A$47,'Income &amp; Sales Data'!$A$2:$A$207,'Ads Summary'!D40)</f>
        <v>0</v>
      </c>
      <c r="E47" s="34">
        <f>SUMIFS('Income &amp; Sales Data'!$D$2:$D$207,'Income &amp; Sales Data'!$C$2:$C$207,'Ads Summary'!$A$47,'Income &amp; Sales Data'!$A$2:$A$207,'Ads Summary'!E40)</f>
        <v>0</v>
      </c>
      <c r="F47" s="34">
        <f>SUMIFS('Income &amp; Sales Data'!$D$2:$D$207,'Income &amp; Sales Data'!$C$2:$C$207,'Ads Summary'!$A$47,'Income &amp; Sales Data'!$A$2:$A$207,'Ads Summary'!F40)</f>
        <v>0</v>
      </c>
      <c r="G47" s="34">
        <f>SUMIFS('Income &amp; Sales Data'!$D$2:$D$207,'Income &amp; Sales Data'!$C$2:$C$207,'Ads Summary'!$A$47,'Income &amp; Sales Data'!$A$2:$A$207,'Ads Summary'!G40)</f>
        <v>0</v>
      </c>
      <c r="H47" s="34">
        <f>SUMIFS('Income &amp; Sales Data'!$D$2:$D$207,'Income &amp; Sales Data'!$C$2:$C$207,'Ads Summary'!$A$47,'Income &amp; Sales Data'!$A$2:$A$207,'Ads Summary'!H40)</f>
        <v>0</v>
      </c>
      <c r="I47" s="34">
        <f>SUMIFS('Income &amp; Sales Data'!$D$2:$D$207,'Income &amp; Sales Data'!$C$2:$C$207,'Ads Summary'!$A$47,'Income &amp; Sales Data'!$A$2:$A$207,'Ads Summary'!I40)</f>
        <v>0</v>
      </c>
      <c r="J47" s="34">
        <f>SUMIFS('Income &amp; Sales Data'!$D$2:$D$207,'Income &amp; Sales Data'!$C$2:$C$207,'Ads Summary'!$A$47,'Income &amp; Sales Data'!$A$2:$A$207,'Ads Summary'!J40)</f>
        <v>0</v>
      </c>
      <c r="K47" s="34">
        <f>SUMIFS('Income &amp; Sales Data'!$D$2:$D$207,'Income &amp; Sales Data'!$C$2:$C$207,'Ads Summary'!$A$47,'Income &amp; Sales Data'!$A$2:$A$207,'Ads Summary'!K40)</f>
        <v>0</v>
      </c>
      <c r="L47" s="34">
        <f>SUMIFS('Income &amp; Sales Data'!$D$2:$D$207,'Income &amp; Sales Data'!$C$2:$C$207,'Ads Summary'!$A$47,'Income &amp; Sales Data'!$A$2:$A$207,'Ads Summary'!L40)</f>
        <v>0</v>
      </c>
      <c r="M47" s="34">
        <f>SUMIFS('Income &amp; Sales Data'!$D$2:$D$207,'Income &amp; Sales Data'!$C$2:$C$207,'Ads Summary'!$A$47,'Income &amp; Sales Data'!$A$2:$A$207,'Ads Summary'!M40)</f>
        <v>0</v>
      </c>
      <c r="N47" s="34">
        <f t="shared" si="9"/>
        <v>0</v>
      </c>
    </row>
    <row r="48" spans="1:14" ht="18.75" hidden="1" customHeight="1" x14ac:dyDescent="0.25">
      <c r="A48" s="52" t="s">
        <v>47</v>
      </c>
      <c r="B48" s="33">
        <f>SUMIFS('Income &amp; Sales Data'!$D$2:$D$207,'Income &amp; Sales Data'!$C$2:$C$207,'Ads Summary'!$A$48,'Income &amp; Sales Data'!$A$2:$A$207,'Ads Summary'!B40)</f>
        <v>0</v>
      </c>
      <c r="C48" s="33">
        <f>SUMIFS('Income &amp; Sales Data'!$D$2:$D$207,'Income &amp; Sales Data'!$C$2:$C$207,'Ads Summary'!$A$48,'Income &amp; Sales Data'!$A$2:$A$207,'Ads Summary'!C40)</f>
        <v>0</v>
      </c>
      <c r="D48" s="33">
        <f>SUMIFS('Income &amp; Sales Data'!$D$2:$D$207,'Income &amp; Sales Data'!$C$2:$C$207,'Ads Summary'!$A$48,'Income &amp; Sales Data'!$A$2:$A$207,'Ads Summary'!D40)</f>
        <v>0</v>
      </c>
      <c r="E48" s="33">
        <f>SUMIFS('Income &amp; Sales Data'!$D$2:$D$207,'Income &amp; Sales Data'!$C$2:$C$207,'Ads Summary'!$A$48,'Income &amp; Sales Data'!$A$2:$A$207,'Ads Summary'!E40)</f>
        <v>0</v>
      </c>
      <c r="F48" s="33">
        <f>SUMIFS('Income &amp; Sales Data'!$D$2:$D$207,'Income &amp; Sales Data'!$C$2:$C$207,'Ads Summary'!$A$48,'Income &amp; Sales Data'!$A$2:$A$207,'Ads Summary'!F40)</f>
        <v>0</v>
      </c>
      <c r="G48" s="33">
        <f>SUMIFS('Income &amp; Sales Data'!$D$2:$D$207,'Income &amp; Sales Data'!$C$2:$C$207,'Ads Summary'!$A$48,'Income &amp; Sales Data'!$A$2:$A$207,'Ads Summary'!G40)</f>
        <v>0</v>
      </c>
      <c r="H48" s="33">
        <f>SUMIFS('Income &amp; Sales Data'!$D$2:$D$207,'Income &amp; Sales Data'!$C$2:$C$207,'Ads Summary'!$A$48,'Income &amp; Sales Data'!$A$2:$A$207,'Ads Summary'!H40)</f>
        <v>0</v>
      </c>
      <c r="I48" s="33">
        <f>SUMIFS('Income &amp; Sales Data'!$D$2:$D$207,'Income &amp; Sales Data'!$C$2:$C$207,'Ads Summary'!$A$48,'Income &amp; Sales Data'!$A$2:$A$207,'Ads Summary'!I40)</f>
        <v>0</v>
      </c>
      <c r="J48" s="33">
        <f>SUMIFS('Income &amp; Sales Data'!$D$2:$D$207,'Income &amp; Sales Data'!$C$2:$C$207,'Ads Summary'!$A$48,'Income &amp; Sales Data'!$A$2:$A$207,'Ads Summary'!J40)</f>
        <v>0</v>
      </c>
      <c r="K48" s="33">
        <f>SUMIFS('Income &amp; Sales Data'!$D$2:$D$207,'Income &amp; Sales Data'!$C$2:$C$207,'Ads Summary'!$A$48,'Income &amp; Sales Data'!$A$2:$A$207,'Ads Summary'!K40)</f>
        <v>0</v>
      </c>
      <c r="L48" s="33">
        <f>SUMIFS('Income &amp; Sales Data'!$D$2:$D$207,'Income &amp; Sales Data'!$C$2:$C$207,'Ads Summary'!$A$48,'Income &amp; Sales Data'!$A$2:$A$207,'Ads Summary'!L40)</f>
        <v>0</v>
      </c>
      <c r="M48" s="33">
        <f>SUMIFS('Income &amp; Sales Data'!$D$2:$D$207,'Income &amp; Sales Data'!$C$2:$C$207,'Ads Summary'!$A$48,'Income &amp; Sales Data'!$A$2:$A$207,'Ads Summary'!M40)</f>
        <v>0</v>
      </c>
      <c r="N48" s="33">
        <f t="shared" si="9"/>
        <v>0</v>
      </c>
    </row>
    <row r="49" spans="1:14" ht="18.75" hidden="1" customHeight="1" x14ac:dyDescent="0.25">
      <c r="A49" s="4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>
        <f t="shared" ref="N49:N51" si="10">SUM(B49:M49)</f>
        <v>0</v>
      </c>
    </row>
    <row r="50" spans="1:14" ht="18.75" hidden="1" customHeight="1" x14ac:dyDescent="0.25">
      <c r="A50" s="5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>
        <f t="shared" si="10"/>
        <v>0</v>
      </c>
    </row>
    <row r="51" spans="1:14" ht="18.75" hidden="1" customHeight="1" thickBot="1" x14ac:dyDescent="0.3">
      <c r="A51" s="57" t="s">
        <v>25</v>
      </c>
      <c r="B51" s="38">
        <f t="shared" ref="B51:M51" si="11">SUM(B41:B50)</f>
        <v>0</v>
      </c>
      <c r="C51" s="38">
        <f t="shared" si="11"/>
        <v>0</v>
      </c>
      <c r="D51" s="38">
        <f t="shared" si="11"/>
        <v>0</v>
      </c>
      <c r="E51" s="38">
        <f t="shared" si="11"/>
        <v>0</v>
      </c>
      <c r="F51" s="38">
        <f t="shared" si="11"/>
        <v>0</v>
      </c>
      <c r="G51" s="38">
        <f t="shared" si="11"/>
        <v>0</v>
      </c>
      <c r="H51" s="38">
        <f t="shared" si="11"/>
        <v>0</v>
      </c>
      <c r="I51" s="38">
        <f t="shared" si="11"/>
        <v>0</v>
      </c>
      <c r="J51" s="38">
        <f t="shared" si="11"/>
        <v>0</v>
      </c>
      <c r="K51" s="38">
        <f t="shared" si="11"/>
        <v>0</v>
      </c>
      <c r="L51" s="38">
        <f t="shared" si="11"/>
        <v>0</v>
      </c>
      <c r="M51" s="38">
        <f t="shared" si="11"/>
        <v>0</v>
      </c>
      <c r="N51" s="38">
        <f t="shared" si="10"/>
        <v>0</v>
      </c>
    </row>
    <row r="52" spans="1:14" ht="18.75" hidden="1" customHeight="1" thickTop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hidden="1" customHeight="1" x14ac:dyDescent="0.3">
      <c r="A53" s="27" t="s">
        <v>42</v>
      </c>
      <c r="B53" s="21" t="s">
        <v>22</v>
      </c>
      <c r="C53" s="21" t="s">
        <v>20</v>
      </c>
      <c r="D53" s="21" t="s">
        <v>23</v>
      </c>
      <c r="E53" s="21" t="s">
        <v>24</v>
      </c>
      <c r="F53" s="21" t="s">
        <v>5</v>
      </c>
      <c r="G53" s="21" t="s">
        <v>19</v>
      </c>
      <c r="H53" s="21" t="s">
        <v>11</v>
      </c>
      <c r="I53" s="21" t="s">
        <v>13</v>
      </c>
      <c r="J53" s="21" t="s">
        <v>14</v>
      </c>
      <c r="K53" s="21" t="s">
        <v>15</v>
      </c>
      <c r="L53" s="21" t="s">
        <v>16</v>
      </c>
      <c r="M53" s="21" t="s">
        <v>17</v>
      </c>
      <c r="N53" s="21" t="s">
        <v>18</v>
      </c>
    </row>
    <row r="54" spans="1:14" ht="18.75" hidden="1" customHeight="1" x14ac:dyDescent="0.25">
      <c r="A54" s="50" t="s">
        <v>10</v>
      </c>
      <c r="B54" s="31">
        <f>SUMIFS('Non-Ad Expense Data'!$D$2:$D$207,'Non-Ad Expense Data'!$B$2:$B$207,'Ads Summary'!$A$54,'Non-Ad Expense Data'!$A$2:$A$207,'Ads Summary'!B53)</f>
        <v>0</v>
      </c>
      <c r="C54" s="31">
        <f>SUMIFS('Non-Ad Expense Data'!$D$2:$D$207,'Non-Ad Expense Data'!$B$2:$B$207,'Ads Summary'!$A$54,'Non-Ad Expense Data'!$A$2:$A$207,'Ads Summary'!C53)</f>
        <v>0</v>
      </c>
      <c r="D54" s="31">
        <f>SUMIFS('Non-Ad Expense Data'!$D$2:$D$207,'Non-Ad Expense Data'!$B$2:$B$207,'Ads Summary'!$A$54,'Non-Ad Expense Data'!$A$2:$A$207,'Ads Summary'!D53)</f>
        <v>0</v>
      </c>
      <c r="E54" s="31">
        <f>SUMIFS('Non-Ad Expense Data'!$D$2:$D$207,'Non-Ad Expense Data'!$B$2:$B$207,'Ads Summary'!$A$54,'Non-Ad Expense Data'!$A$2:$A$207,'Ads Summary'!E53)</f>
        <v>0</v>
      </c>
      <c r="F54" s="31">
        <f>SUMIFS('Non-Ad Expense Data'!$D$2:$D$207,'Non-Ad Expense Data'!$B$2:$B$207,'Ads Summary'!$A$54,'Non-Ad Expense Data'!$A$2:$A$207,'Ads Summary'!F53)</f>
        <v>0</v>
      </c>
      <c r="G54" s="31">
        <f>SUMIFS('Non-Ad Expense Data'!$D$2:$D$207,'Non-Ad Expense Data'!$B$2:$B$207,'Ads Summary'!$A$54,'Non-Ad Expense Data'!$A$2:$A$207,'Ads Summary'!G53)</f>
        <v>0</v>
      </c>
      <c r="H54" s="31">
        <f>SUMIFS('Non-Ad Expense Data'!$D$2:$D$207,'Non-Ad Expense Data'!$B$2:$B$207,'Ads Summary'!$A$54,'Non-Ad Expense Data'!$A$2:$A$207,'Ads Summary'!H53)</f>
        <v>0</v>
      </c>
      <c r="I54" s="31">
        <f>SUMIFS('Non-Ad Expense Data'!$D$2:$D$207,'Non-Ad Expense Data'!$B$2:$B$207,'Ads Summary'!$A$54,'Non-Ad Expense Data'!$A$2:$A$207,'Ads Summary'!I53)</f>
        <v>0</v>
      </c>
      <c r="J54" s="31">
        <f>SUMIFS('Non-Ad Expense Data'!$D$2:$D$207,'Non-Ad Expense Data'!$B$2:$B$207,'Ads Summary'!$A$54,'Non-Ad Expense Data'!$A$2:$A$207,'Ads Summary'!J53)</f>
        <v>0</v>
      </c>
      <c r="K54" s="31">
        <f>SUMIFS('Non-Ad Expense Data'!$D$2:$D$207,'Non-Ad Expense Data'!$B$2:$B$207,'Ads Summary'!$A$54,'Non-Ad Expense Data'!$A$2:$A$207,'Ads Summary'!K53)</f>
        <v>0</v>
      </c>
      <c r="L54" s="31">
        <f>SUMIFS('Non-Ad Expense Data'!$D$2:$D$207,'Non-Ad Expense Data'!$B$2:$B$207,'Ads Summary'!$A$54,'Non-Ad Expense Data'!$A$2:$A$207,'Ads Summary'!L53)</f>
        <v>0</v>
      </c>
      <c r="M54" s="31">
        <f>SUMIFS('Non-Ad Expense Data'!$D$2:$D$207,'Non-Ad Expense Data'!$B$2:$B$207,'Ads Summary'!$A$54,'Non-Ad Expense Data'!$A$2:$A$207,'Ads Summary'!M53)</f>
        <v>0</v>
      </c>
      <c r="N54" s="31">
        <f>SUM(B54:M54)</f>
        <v>0</v>
      </c>
    </row>
    <row r="55" spans="1:14" ht="18.75" hidden="1" customHeight="1" x14ac:dyDescent="0.25">
      <c r="A55" s="52" t="s">
        <v>135</v>
      </c>
      <c r="B55" s="35">
        <f>SUMIFS('Non-Ad Expense Data'!$D$2:$D$207,'Non-Ad Expense Data'!$B$2:$B$207,'Ads Summary'!$A$54,'Non-Ad Expense Data'!$A$2:$A$207,'Ads Summary'!B53)</f>
        <v>0</v>
      </c>
      <c r="C55" s="35">
        <f>SUMIFS('Non-Ad Expense Data'!$D$2:$D$207,'Non-Ad Expense Data'!$B$2:$B$207,'Ads Summary'!$A$55,'Non-Ad Expense Data'!$A$2:$A$207,'Ads Summary'!C53)</f>
        <v>0</v>
      </c>
      <c r="D55" s="35">
        <f>SUMIFS('Non-Ad Expense Data'!$D$2:$D$207,'Non-Ad Expense Data'!$B$2:$B$207,'Ads Summary'!$A$55,'Non-Ad Expense Data'!$A$2:$A$207,'Ads Summary'!D53)</f>
        <v>0</v>
      </c>
      <c r="E55" s="35">
        <f>SUMIFS('Non-Ad Expense Data'!$D$2:$D$207,'Non-Ad Expense Data'!$B$2:$B$207,'Ads Summary'!$A$55,'Non-Ad Expense Data'!$A$2:$A$207,'Ads Summary'!E53)</f>
        <v>0</v>
      </c>
      <c r="F55" s="35">
        <f>SUMIFS('Non-Ad Expense Data'!$D$2:$D$207,'Non-Ad Expense Data'!$B$2:$B$207,'Ads Summary'!$A$55,'Non-Ad Expense Data'!$A$2:$A$207,'Ads Summary'!F53)</f>
        <v>0</v>
      </c>
      <c r="G55" s="35">
        <f>SUMIFS('Non-Ad Expense Data'!$D$2:$D$207,'Non-Ad Expense Data'!$B$2:$B$207,'Ads Summary'!$A$55,'Non-Ad Expense Data'!$A$2:$A$207,'Ads Summary'!G53)</f>
        <v>0</v>
      </c>
      <c r="H55" s="35">
        <f>SUMIFS('Non-Ad Expense Data'!$D$2:$D$207,'Non-Ad Expense Data'!$B$2:$B$207,'Ads Summary'!$A$55,'Non-Ad Expense Data'!$A$2:$A$207,'Ads Summary'!H53)</f>
        <v>0</v>
      </c>
      <c r="I55" s="35">
        <f>SUMIFS('Non-Ad Expense Data'!$D$2:$D$207,'Non-Ad Expense Data'!$B$2:$B$207,'Ads Summary'!$A$55,'Non-Ad Expense Data'!$A$2:$A$207,'Ads Summary'!I53)</f>
        <v>0</v>
      </c>
      <c r="J55" s="35">
        <f>SUMIFS('Non-Ad Expense Data'!$D$2:$D$207,'Non-Ad Expense Data'!$B$2:$B$207,'Ads Summary'!$A$55,'Non-Ad Expense Data'!$A$2:$A$207,'Ads Summary'!J53)</f>
        <v>0</v>
      </c>
      <c r="K55" s="35">
        <f>SUMIFS('Non-Ad Expense Data'!$D$2:$D$207,'Non-Ad Expense Data'!$B$2:$B$207,'Ads Summary'!$A$55,'Non-Ad Expense Data'!$A$2:$A$207,'Ads Summary'!K53)</f>
        <v>0</v>
      </c>
      <c r="L55" s="35">
        <f>SUMIFS('Non-Ad Expense Data'!$D$2:$D$207,'Non-Ad Expense Data'!$B$2:$B$207,'Ads Summary'!$A$55,'Non-Ad Expense Data'!$A$2:$A$207,'Ads Summary'!L53)</f>
        <v>0</v>
      </c>
      <c r="M55" s="35">
        <f>SUMIFS('Non-Ad Expense Data'!$D$2:$D$207,'Non-Ad Expense Data'!$B$2:$B$207,'Ads Summary'!$A$55,'Non-Ad Expense Data'!$A$2:$A$207,'Ads Summary'!M53)</f>
        <v>0</v>
      </c>
      <c r="N55" s="35">
        <f>SUM(B55:M55)</f>
        <v>0</v>
      </c>
    </row>
    <row r="56" spans="1:14" ht="18.75" hidden="1" customHeight="1" x14ac:dyDescent="0.25">
      <c r="A56" s="47" t="s">
        <v>134</v>
      </c>
      <c r="B56" s="31">
        <f>SUMIFS('Non-Ad Expense Data'!$D$2:$D$207,'Non-Ad Expense Data'!$B$2:$B$207,'Ads Summary'!$A$56,'Non-Ad Expense Data'!$A$2:$A$207,'Ads Summary'!B53)</f>
        <v>0</v>
      </c>
      <c r="C56" s="31">
        <f>SUMIFS('Non-Ad Expense Data'!$D$2:$D$207,'Non-Ad Expense Data'!$B$2:$B$207,'Ads Summary'!$A$56,'Non-Ad Expense Data'!$A$2:$A$207,'Ads Summary'!C53)</f>
        <v>0</v>
      </c>
      <c r="D56" s="31">
        <f>SUMIFS('Non-Ad Expense Data'!$D$2:$D$207,'Non-Ad Expense Data'!$B$2:$B$207,'Ads Summary'!$A$56,'Non-Ad Expense Data'!$A$2:$A$207,'Ads Summary'!D53)</f>
        <v>0</v>
      </c>
      <c r="E56" s="31">
        <f>SUMIFS('Non-Ad Expense Data'!$D$2:$D$207,'Non-Ad Expense Data'!$B$2:$B$207,'Ads Summary'!$A$56,'Non-Ad Expense Data'!$A$2:$A$207,'Ads Summary'!E53)</f>
        <v>0</v>
      </c>
      <c r="F56" s="31">
        <f>SUMIFS('Non-Ad Expense Data'!$D$2:$D$207,'Non-Ad Expense Data'!$B$2:$B$207,'Ads Summary'!$A$56,'Non-Ad Expense Data'!$A$2:$A$207,'Ads Summary'!F53)</f>
        <v>0</v>
      </c>
      <c r="G56" s="31">
        <f>SUMIFS('Non-Ad Expense Data'!$D$2:$D$207,'Non-Ad Expense Data'!$B$2:$B$207,'Ads Summary'!$A$56,'Non-Ad Expense Data'!$A$2:$A$207,'Ads Summary'!G53)</f>
        <v>0</v>
      </c>
      <c r="H56" s="31">
        <f>SUMIFS('Non-Ad Expense Data'!$D$2:$D$207,'Non-Ad Expense Data'!$B$2:$B$207,'Ads Summary'!$A$56,'Non-Ad Expense Data'!$A$2:$A$207,'Ads Summary'!H53)</f>
        <v>0</v>
      </c>
      <c r="I56" s="31">
        <f>SUMIFS('Non-Ad Expense Data'!$D$2:$D$207,'Non-Ad Expense Data'!$B$2:$B$207,'Ads Summary'!$A$56,'Non-Ad Expense Data'!$A$2:$A$207,'Ads Summary'!I53)</f>
        <v>0</v>
      </c>
      <c r="J56" s="31">
        <f>SUMIFS('Non-Ad Expense Data'!$D$2:$D$207,'Non-Ad Expense Data'!$B$2:$B$207,'Ads Summary'!$A$56,'Non-Ad Expense Data'!$A$2:$A$207,'Ads Summary'!J53)</f>
        <v>0</v>
      </c>
      <c r="K56" s="31">
        <f>SUMIFS('Non-Ad Expense Data'!$D$2:$D$207,'Non-Ad Expense Data'!$B$2:$B$207,'Ads Summary'!$A$56,'Non-Ad Expense Data'!$A$2:$A$207,'Ads Summary'!K53)</f>
        <v>0</v>
      </c>
      <c r="L56" s="31">
        <f>SUMIFS('Non-Ad Expense Data'!$D$2:$D$207,'Non-Ad Expense Data'!$B$2:$B$207,'Ads Summary'!$A$56,'Non-Ad Expense Data'!$A$2:$A$207,'Ads Summary'!L53)</f>
        <v>0</v>
      </c>
      <c r="M56" s="31">
        <f>SUMIFS('Non-Ad Expense Data'!$D$2:$D$207,'Non-Ad Expense Data'!$B$2:$B$207,'Ads Summary'!$A$56,'Non-Ad Expense Data'!$A$2:$A$207,'Ads Summary'!M53)</f>
        <v>0</v>
      </c>
      <c r="N56" s="31">
        <f t="shared" ref="N56:N59" si="12">SUM(B56:M56)</f>
        <v>0</v>
      </c>
    </row>
    <row r="57" spans="1:14" ht="18.75" hidden="1" customHeight="1" x14ac:dyDescent="0.25">
      <c r="A57" s="52"/>
      <c r="B57" s="35">
        <f>SUMIFS('Non-Ad Expense Data'!$D$2:$D$207,'Non-Ad Expense Data'!$B$2:$B$207,'Ads Summary'!$A$57,'Non-Ad Expense Data'!$A$2:$A$207,'Ads Summary'!B53)</f>
        <v>0</v>
      </c>
      <c r="C57" s="35">
        <f>SUMIFS('Non-Ad Expense Data'!$D$2:$D$207,'Non-Ad Expense Data'!$B$2:$B$207,'Ads Summary'!$A$57,'Non-Ad Expense Data'!$A$2:$A$207,'Ads Summary'!C53)</f>
        <v>0</v>
      </c>
      <c r="D57" s="35">
        <f>SUMIFS('Non-Ad Expense Data'!$D$2:$D$207,'Non-Ad Expense Data'!$B$2:$B$207,'Ads Summary'!$A$57,'Non-Ad Expense Data'!$A$2:$A$207,'Ads Summary'!D53)</f>
        <v>0</v>
      </c>
      <c r="E57" s="35">
        <f>SUMIFS('Non-Ad Expense Data'!$D$2:$D$207,'Non-Ad Expense Data'!$B$2:$B$207,'Ads Summary'!$A$57,'Non-Ad Expense Data'!$A$2:$A$207,'Ads Summary'!E53)</f>
        <v>0</v>
      </c>
      <c r="F57" s="35">
        <f>SUMIFS('Non-Ad Expense Data'!$D$2:$D$207,'Non-Ad Expense Data'!$B$2:$B$207,'Ads Summary'!$A$57,'Non-Ad Expense Data'!$A$2:$A$207,'Ads Summary'!F53)</f>
        <v>0</v>
      </c>
      <c r="G57" s="35">
        <f>SUMIFS('Non-Ad Expense Data'!$D$2:$D$207,'Non-Ad Expense Data'!$B$2:$B$207,'Ads Summary'!$A$57,'Non-Ad Expense Data'!$A$2:$A$207,'Ads Summary'!G53)</f>
        <v>0</v>
      </c>
      <c r="H57" s="35">
        <f>SUMIFS('Non-Ad Expense Data'!$D$2:$D$207,'Non-Ad Expense Data'!$B$2:$B$207,'Ads Summary'!$A$57,'Non-Ad Expense Data'!$A$2:$A$207,'Ads Summary'!H53)</f>
        <v>0</v>
      </c>
      <c r="I57" s="35">
        <f>SUMIFS('Non-Ad Expense Data'!$D$2:$D$207,'Non-Ad Expense Data'!$B$2:$B$207,'Ads Summary'!$A$57,'Non-Ad Expense Data'!$A$2:$A$207,'Ads Summary'!I53)</f>
        <v>0</v>
      </c>
      <c r="J57" s="35">
        <f>SUMIFS('Non-Ad Expense Data'!$D$2:$D$207,'Non-Ad Expense Data'!$B$2:$B$207,'Ads Summary'!$A$57,'Non-Ad Expense Data'!$A$2:$A$207,'Ads Summary'!J53)</f>
        <v>0</v>
      </c>
      <c r="K57" s="35">
        <f>SUMIFS('Non-Ad Expense Data'!$D$2:$D$207,'Non-Ad Expense Data'!$B$2:$B$207,'Ads Summary'!$A$57,'Non-Ad Expense Data'!$A$2:$A$207,'Ads Summary'!K53)</f>
        <v>0</v>
      </c>
      <c r="L57" s="35">
        <f>SUMIFS('Non-Ad Expense Data'!$D$2:$D$207,'Non-Ad Expense Data'!$B$2:$B$207,'Ads Summary'!$A$57,'Non-Ad Expense Data'!$A$2:$A$207,'Ads Summary'!L53)</f>
        <v>0</v>
      </c>
      <c r="M57" s="35">
        <f>SUMIFS('Non-Ad Expense Data'!$D$2:$D$207,'Non-Ad Expense Data'!$B$2:$B$207,'Ads Summary'!$A$57,'Non-Ad Expense Data'!$A$2:$A$207,'Ads Summary'!M53)</f>
        <v>0</v>
      </c>
      <c r="N57" s="35">
        <f t="shared" si="12"/>
        <v>0</v>
      </c>
    </row>
    <row r="58" spans="1:14" ht="18.75" hidden="1" customHeight="1" x14ac:dyDescent="0.25">
      <c r="A58" s="47"/>
      <c r="B58" s="31">
        <f>SUMIFS('Non-Ad Expense Data'!$D$2:$D$207,'Non-Ad Expense Data'!$B$2:$B$207,'Ads Summary'!$A$58,'Non-Ad Expense Data'!$A$2:$A$207,'Ads Summary'!B53)</f>
        <v>0</v>
      </c>
      <c r="C58" s="31">
        <f>SUMIFS('Non-Ad Expense Data'!$D$2:$D$207,'Non-Ad Expense Data'!$B$2:$B$207,'Ads Summary'!$A$58,'Non-Ad Expense Data'!$A$2:$A$207,'Ads Summary'!C53)</f>
        <v>0</v>
      </c>
      <c r="D58" s="31">
        <f>SUMIFS('Non-Ad Expense Data'!$D$2:$D$207,'Non-Ad Expense Data'!$B$2:$B$207,'Ads Summary'!$A$58,'Non-Ad Expense Data'!$A$2:$A$207,'Ads Summary'!D53)</f>
        <v>0</v>
      </c>
      <c r="E58" s="31">
        <f>SUMIFS('Non-Ad Expense Data'!$D$2:$D$207,'Non-Ad Expense Data'!$B$2:$B$207,'Ads Summary'!$A$58,'Non-Ad Expense Data'!$A$2:$A$207,'Ads Summary'!E53)</f>
        <v>0</v>
      </c>
      <c r="F58" s="31">
        <f>SUMIFS('Non-Ad Expense Data'!$D$2:$D$207,'Non-Ad Expense Data'!$B$2:$B$207,'Ads Summary'!$A$58,'Non-Ad Expense Data'!$A$2:$A$207,'Ads Summary'!F53)</f>
        <v>0</v>
      </c>
      <c r="G58" s="31">
        <f>SUMIFS('Non-Ad Expense Data'!$D$2:$D$207,'Non-Ad Expense Data'!$B$2:$B$207,'Ads Summary'!$A$58,'Non-Ad Expense Data'!$A$2:$A$207,'Ads Summary'!G53)</f>
        <v>0</v>
      </c>
      <c r="H58" s="31">
        <f>SUMIFS('Non-Ad Expense Data'!$D$2:$D$207,'Non-Ad Expense Data'!$B$2:$B$207,'Ads Summary'!$A$58,'Non-Ad Expense Data'!$A$2:$A$207,'Ads Summary'!H53)</f>
        <v>0</v>
      </c>
      <c r="I58" s="31">
        <f>SUMIFS('Non-Ad Expense Data'!$D$2:$D$207,'Non-Ad Expense Data'!$B$2:$B$207,'Ads Summary'!$A$58,'Non-Ad Expense Data'!$A$2:$A$207,'Ads Summary'!I53)</f>
        <v>0</v>
      </c>
      <c r="J58" s="31">
        <f>SUMIFS('Non-Ad Expense Data'!$D$2:$D$207,'Non-Ad Expense Data'!$B$2:$B$207,'Ads Summary'!$A$58,'Non-Ad Expense Data'!$A$2:$A$207,'Ads Summary'!J53)</f>
        <v>0</v>
      </c>
      <c r="K58" s="31">
        <f>SUMIFS('Non-Ad Expense Data'!$D$2:$D$207,'Non-Ad Expense Data'!$B$2:$B$207,'Ads Summary'!$A$58,'Non-Ad Expense Data'!$A$2:$A$207,'Ads Summary'!K53)</f>
        <v>0</v>
      </c>
      <c r="L58" s="31">
        <f>SUMIFS('Non-Ad Expense Data'!$D$2:$D$207,'Non-Ad Expense Data'!$B$2:$B$207,'Ads Summary'!$A$58,'Non-Ad Expense Data'!$A$2:$A$207,'Ads Summary'!L53)</f>
        <v>0</v>
      </c>
      <c r="M58" s="31">
        <f>SUMIFS('Non-Ad Expense Data'!$D$2:$D$207,'Non-Ad Expense Data'!$B$2:$B$207,'Ads Summary'!$A$58,'Non-Ad Expense Data'!$A$2:$A$207,'Ads Summary'!M53)</f>
        <v>0</v>
      </c>
      <c r="N58" s="31">
        <f t="shared" si="12"/>
        <v>0</v>
      </c>
    </row>
    <row r="59" spans="1:14" ht="18.75" hidden="1" customHeight="1" thickBot="1" x14ac:dyDescent="0.3">
      <c r="A59" s="59" t="s">
        <v>25</v>
      </c>
      <c r="B59" s="60">
        <f>SUM(B54:B58)</f>
        <v>0</v>
      </c>
      <c r="C59" s="60">
        <f t="shared" ref="C59:M59" si="13">SUM(C54:C58)</f>
        <v>0</v>
      </c>
      <c r="D59" s="60">
        <f t="shared" si="13"/>
        <v>0</v>
      </c>
      <c r="E59" s="60">
        <f t="shared" si="13"/>
        <v>0</v>
      </c>
      <c r="F59" s="60">
        <f t="shared" si="13"/>
        <v>0</v>
      </c>
      <c r="G59" s="60">
        <f t="shared" si="13"/>
        <v>0</v>
      </c>
      <c r="H59" s="60">
        <f t="shared" si="13"/>
        <v>0</v>
      </c>
      <c r="I59" s="60">
        <f t="shared" si="13"/>
        <v>0</v>
      </c>
      <c r="J59" s="60">
        <f t="shared" si="13"/>
        <v>0</v>
      </c>
      <c r="K59" s="60">
        <f t="shared" si="13"/>
        <v>0</v>
      </c>
      <c r="L59" s="60">
        <f t="shared" si="13"/>
        <v>0</v>
      </c>
      <c r="M59" s="60">
        <f t="shared" si="13"/>
        <v>0</v>
      </c>
      <c r="N59" s="60">
        <f t="shared" si="12"/>
        <v>0</v>
      </c>
    </row>
    <row r="60" spans="1:14" ht="18.75" hidden="1" customHeight="1" thickTop="1" x14ac:dyDescent="0.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26.25" x14ac:dyDescent="0.4">
      <c r="A61" s="106" t="s">
        <v>70</v>
      </c>
      <c r="B61" s="107" t="s">
        <v>22</v>
      </c>
      <c r="C61" s="107" t="s">
        <v>20</v>
      </c>
      <c r="D61" s="107" t="s">
        <v>23</v>
      </c>
      <c r="E61" s="107" t="s">
        <v>24</v>
      </c>
      <c r="F61" s="107" t="s">
        <v>5</v>
      </c>
      <c r="G61" s="107" t="s">
        <v>19</v>
      </c>
      <c r="H61" s="107" t="s">
        <v>11</v>
      </c>
      <c r="I61" s="107" t="s">
        <v>13</v>
      </c>
      <c r="J61" s="107" t="s">
        <v>14</v>
      </c>
      <c r="K61" s="107" t="s">
        <v>15</v>
      </c>
      <c r="L61" s="107" t="s">
        <v>16</v>
      </c>
      <c r="M61" s="107" t="s">
        <v>17</v>
      </c>
      <c r="N61" s="107" t="s">
        <v>18</v>
      </c>
    </row>
    <row r="62" spans="1:14" ht="18.75" customHeight="1" x14ac:dyDescent="0.25">
      <c r="A62" s="61" t="s">
        <v>135</v>
      </c>
      <c r="B62" s="34">
        <f>SUMIFS('Ad ExpenseData'!$D$2:$D$207,'Ad ExpenseData'!$C$2:$C$207,'Ads Summary'!$A$62,'Ad ExpenseData'!$B$2:$B$207,'Ads Summary'!B61)</f>
        <v>0</v>
      </c>
      <c r="C62" s="34">
        <f>SUMIFS('Ad ExpenseData'!$D$2:$D$207,'Ad ExpenseData'!$C$2:$C$207,'Ads Summary'!$A$62,'Ad ExpenseData'!$B$2:$B$207,'Ads Summary'!C61)</f>
        <v>0</v>
      </c>
      <c r="D62" s="34">
        <f>SUMIFS('Ad ExpenseData'!$D$2:$D$207,'Ad ExpenseData'!$C$2:$C$207,'Ads Summary'!$A$62,'Ad ExpenseData'!$B$2:$B$207,'Ads Summary'!D61)</f>
        <v>0</v>
      </c>
      <c r="E62" s="34">
        <f>SUMIFS('Ad ExpenseData'!$D$2:$D$207,'Ad ExpenseData'!$C$2:$C$207,'Ads Summary'!$A$62,'Ad ExpenseData'!$B$2:$B$207,'Ads Summary'!E61)</f>
        <v>0</v>
      </c>
      <c r="F62" s="34">
        <f>SUMIFS('Ad ExpenseData'!$D$2:$D$207,'Ad ExpenseData'!$C$2:$C$207,'Ads Summary'!$A$62,'Ad ExpenseData'!$B$2:$B$207,'Ads Summary'!F61)</f>
        <v>0</v>
      </c>
      <c r="G62" s="34">
        <f>SUMIFS('Ad ExpenseData'!$D$2:$D$207,'Ad ExpenseData'!$C$2:$C$207,'Ads Summary'!$A$62,'Ad ExpenseData'!$B$2:$B$207,'Ads Summary'!G61)</f>
        <v>0</v>
      </c>
      <c r="H62" s="34">
        <f>SUMIFS('Ad ExpenseData'!$D$2:$D$207,'Ad ExpenseData'!$C$2:$C$207,'Ads Summary'!$A$62,'Ad ExpenseData'!$B$2:$B$207,'Ads Summary'!H61)</f>
        <v>0</v>
      </c>
      <c r="I62" s="34">
        <f>SUMIFS('Ad ExpenseData'!$D$2:$D$207,'Ad ExpenseData'!$C$2:$C$207,'Ads Summary'!$A$62,'Ad ExpenseData'!$B$2:$B$207,'Ads Summary'!I61)</f>
        <v>0</v>
      </c>
      <c r="J62" s="34">
        <f>SUMIFS('Ad ExpenseData'!$D$2:$D$207,'Ad ExpenseData'!$C$2:$C$207,'Ads Summary'!$A$62,'Ad ExpenseData'!$B$2:$B$207,'Ads Summary'!J61)</f>
        <v>0</v>
      </c>
      <c r="K62" s="34">
        <f>SUMIFS('Ad ExpenseData'!$D$2:$D$207,'Ad ExpenseData'!$C$2:$C$207,'Ads Summary'!$A$62,'Ad ExpenseData'!$B$2:$B$207,'Ads Summary'!K61)</f>
        <v>0</v>
      </c>
      <c r="L62" s="34">
        <f>SUMIFS('Ad ExpenseData'!$D$2:$D$207,'Ad ExpenseData'!$C$2:$C$207,'Ads Summary'!$A$62,'Ad ExpenseData'!$B$2:$B$207,'Ads Summary'!L61)</f>
        <v>0</v>
      </c>
      <c r="M62" s="34">
        <f>SUMIFS('Ad ExpenseData'!$D$2:$D$207,'Ad ExpenseData'!$C$2:$C$207,'Ads Summary'!$A$62,'Ad ExpenseData'!$B$2:$B$207,'Ads Summary'!M61)</f>
        <v>0</v>
      </c>
      <c r="N62" s="34">
        <f t="shared" ref="N62:N65" si="14">SUM(B62:M62)</f>
        <v>0</v>
      </c>
    </row>
    <row r="63" spans="1:14" ht="18.75" customHeight="1" x14ac:dyDescent="0.25">
      <c r="A63" s="62" t="s">
        <v>134</v>
      </c>
      <c r="B63" s="33">
        <f>SUMIFS('Ad ExpenseData'!$D$2:$D$207,'Ad ExpenseData'!$C$2:$C$207,'Ads Summary'!$A$63,'Ad ExpenseData'!$B$2:$B$207,'Ads Summary'!B61)</f>
        <v>0</v>
      </c>
      <c r="C63" s="33">
        <f>SUMIFS('Ad ExpenseData'!$D$2:$D$207,'Ad ExpenseData'!$C$2:$C$207,'Ads Summary'!$A$63,'Ad ExpenseData'!$B$2:$B$207,'Ads Summary'!C61)</f>
        <v>0</v>
      </c>
      <c r="D63" s="33">
        <f>SUMIFS('Ad ExpenseData'!$D$2:$D$207,'Ad ExpenseData'!$C$2:$C$207,'Ads Summary'!$A$63,'Ad ExpenseData'!$B$2:$B$207,'Ads Summary'!D61)</f>
        <v>0</v>
      </c>
      <c r="E63" s="33">
        <f>SUMIFS('Ad ExpenseData'!$D$2:$D$207,'Ad ExpenseData'!$C$2:$C$207,'Ads Summary'!$A$63,'Ad ExpenseData'!$B$2:$B$207,'Ads Summary'!E61)</f>
        <v>0</v>
      </c>
      <c r="F63" s="33">
        <f>SUMIFS('Ad ExpenseData'!$D$2:$D$207,'Ad ExpenseData'!$C$2:$C$207,'Ads Summary'!$A$63,'Ad ExpenseData'!$B$2:$B$207,'Ads Summary'!F61)</f>
        <v>0</v>
      </c>
      <c r="G63" s="33">
        <f>SUMIFS('Ad ExpenseData'!$D$2:$D$207,'Ad ExpenseData'!$C$2:$C$207,'Ads Summary'!$A$63,'Ad ExpenseData'!$B$2:$B$207,'Ads Summary'!G61)</f>
        <v>0</v>
      </c>
      <c r="H63" s="33">
        <f>SUMIFS('Ad ExpenseData'!$D$2:$D$207,'Ad ExpenseData'!$C$2:$C$207,'Ads Summary'!$A$63,'Ad ExpenseData'!$B$2:$B$207,'Ads Summary'!H61)</f>
        <v>0</v>
      </c>
      <c r="I63" s="33">
        <f>SUMIFS('Ad ExpenseData'!$D$2:$D$207,'Ad ExpenseData'!$C$2:$C$207,'Ads Summary'!$A$63,'Ad ExpenseData'!$B$2:$B$207,'Ads Summary'!I61)</f>
        <v>0</v>
      </c>
      <c r="J63" s="33">
        <f>SUMIFS('Ad ExpenseData'!$D$2:$D$207,'Ad ExpenseData'!$C$2:$C$207,'Ads Summary'!$A$63,'Ad ExpenseData'!$B$2:$B$207,'Ads Summary'!J61)</f>
        <v>0</v>
      </c>
      <c r="K63" s="33">
        <f>SUMIFS('Ad ExpenseData'!$D$2:$D$207,'Ad ExpenseData'!$C$2:$C$207,'Ads Summary'!$A$63,'Ad ExpenseData'!$B$2:$B$207,'Ads Summary'!K61)</f>
        <v>0</v>
      </c>
      <c r="L63" s="33">
        <f>SUMIFS('Ad ExpenseData'!$D$2:$D$207,'Ad ExpenseData'!$C$2:$C$207,'Ads Summary'!$A$63,'Ad ExpenseData'!$B$2:$B$207,'Ads Summary'!L61)</f>
        <v>0</v>
      </c>
      <c r="M63" s="33">
        <f>SUMIFS('Ad ExpenseData'!$D$2:$D$207,'Ad ExpenseData'!$C$2:$C$207,'Ads Summary'!$A$63,'Ad ExpenseData'!$B$2:$B$207,'Ads Summary'!M61)</f>
        <v>0</v>
      </c>
      <c r="N63" s="33">
        <f t="shared" si="14"/>
        <v>0</v>
      </c>
    </row>
    <row r="64" spans="1:14" ht="18.75" customHeight="1" x14ac:dyDescent="0.25">
      <c r="A64" s="61"/>
      <c r="B64" s="34">
        <f>SUMIFS('Ad ExpenseData'!$D$2:$D$207,'Ad ExpenseData'!$C$2:$C$207,'Ads Summary'!$A$64,'Ad ExpenseData'!$B$2:$B$207,'Ads Summary'!B61)</f>
        <v>0</v>
      </c>
      <c r="C64" s="34">
        <f>SUMIFS('Non-Ad Expense Data'!$D$2:$D$207,'Non-Ad Expense Data'!$B$2:$B$207,'Ads Summary'!$A$64,'Non-Ad Expense Data'!$A$2:$A$207,'Ads Summary'!C61,'Non-Ad Expense Data'!$E$2:$E$207,"Ads*")</f>
        <v>0</v>
      </c>
      <c r="D64" s="34">
        <f>SUMIFS('Non-Ad Expense Data'!$D$2:$D$207,'Non-Ad Expense Data'!$B$2:$B$207,'Ads Summary'!$A$64,'Non-Ad Expense Data'!$A$2:$A$207,'Ads Summary'!D61,'Non-Ad Expense Data'!$E$2:$E$207,"Ads*")</f>
        <v>0</v>
      </c>
      <c r="E64" s="34">
        <f>SUMIFS('Non-Ad Expense Data'!$D$2:$D$207,'Non-Ad Expense Data'!$B$2:$B$207,'Ads Summary'!$A$64,'Non-Ad Expense Data'!$A$2:$A$207,'Ads Summary'!E61,'Non-Ad Expense Data'!$E$2:$E$207,"Ads*")</f>
        <v>0</v>
      </c>
      <c r="F64" s="34">
        <f>SUMIFS('Non-Ad Expense Data'!$D$2:$D$207,'Non-Ad Expense Data'!$B$2:$B$207,'Ads Summary'!$A$64,'Non-Ad Expense Data'!$A$2:$A$207,'Ads Summary'!F61,'Non-Ad Expense Data'!$E$2:$E$207,"Ads*")</f>
        <v>0</v>
      </c>
      <c r="G64" s="34">
        <f>SUMIFS('Non-Ad Expense Data'!$D$2:$D$207,'Non-Ad Expense Data'!$B$2:$B$207,'Ads Summary'!$A$64,'Non-Ad Expense Data'!$A$2:$A$207,'Ads Summary'!G61,'Non-Ad Expense Data'!$E$2:$E$207,"Ads*")</f>
        <v>0</v>
      </c>
      <c r="H64" s="34">
        <f>SUMIFS('Non-Ad Expense Data'!$D$2:$D$207,'Non-Ad Expense Data'!$B$2:$B$207,'Ads Summary'!$A$64,'Non-Ad Expense Data'!$A$2:$A$207,'Ads Summary'!H61,'Non-Ad Expense Data'!$E$2:$E$207,"Ads*")</f>
        <v>0</v>
      </c>
      <c r="I64" s="34">
        <f>SUMIFS('Non-Ad Expense Data'!$D$2:$D$207,'Non-Ad Expense Data'!$B$2:$B$207,'Ads Summary'!$A$64,'Non-Ad Expense Data'!$A$2:$A$207,'Ads Summary'!I61,'Non-Ad Expense Data'!$E$2:$E$207,"Ads*")</f>
        <v>0</v>
      </c>
      <c r="J64" s="34">
        <f>SUMIFS('Non-Ad Expense Data'!$D$2:$D$207,'Non-Ad Expense Data'!$B$2:$B$207,'Ads Summary'!$A$64,'Non-Ad Expense Data'!$A$2:$A$207,'Ads Summary'!J61,'Non-Ad Expense Data'!$E$2:$E$207,"Ads*")</f>
        <v>0</v>
      </c>
      <c r="K64" s="34">
        <f>SUMIFS('Non-Ad Expense Data'!$D$2:$D$207,'Non-Ad Expense Data'!$B$2:$B$207,'Ads Summary'!$A$64,'Non-Ad Expense Data'!$A$2:$A$207,'Ads Summary'!K61,'Non-Ad Expense Data'!$E$2:$E$207,"Ads*")</f>
        <v>0</v>
      </c>
      <c r="L64" s="34">
        <f>SUMIFS('Non-Ad Expense Data'!$D$2:$D$207,'Non-Ad Expense Data'!$B$2:$B$207,'Ads Summary'!$A$64,'Non-Ad Expense Data'!$A$2:$A$207,'Ads Summary'!L61,'Non-Ad Expense Data'!$E$2:$E$207,"Ads*")</f>
        <v>0</v>
      </c>
      <c r="M64" s="34">
        <f>SUMIFS('Non-Ad Expense Data'!$D$2:$D$207,'Non-Ad Expense Data'!$B$2:$B$207,'Ads Summary'!$A$64,'Non-Ad Expense Data'!$A$2:$A$207,'Ads Summary'!M61,'Non-Ad Expense Data'!$E$2:$E$207,"Ads*")</f>
        <v>0</v>
      </c>
      <c r="N64" s="34">
        <f t="shared" si="14"/>
        <v>0</v>
      </c>
    </row>
    <row r="65" spans="1:14" ht="18.75" customHeight="1" x14ac:dyDescent="0.25">
      <c r="A65" s="62"/>
      <c r="B65" s="33">
        <f>SUMIFS('Ad ExpenseData'!$D$2:$D$207,'Ad ExpenseData'!$C$2:$C$207,'Ads Summary'!$A$65,'Ad ExpenseData'!$B$2:$B$207,'Ads Summary'!B61)</f>
        <v>0</v>
      </c>
      <c r="C65" s="33">
        <f>SUMIFS('Non-Ad Expense Data'!$D$2:$D$207,'Non-Ad Expense Data'!$B$2:$B$207,'Ads Summary'!$A$65,'Non-Ad Expense Data'!$A$2:$A$207,'Ads Summary'!C61,'Non-Ad Expense Data'!$E$2:$E$207,"Ads*")</f>
        <v>0</v>
      </c>
      <c r="D65" s="33">
        <f>SUMIFS('Non-Ad Expense Data'!$D$2:$D$207,'Non-Ad Expense Data'!$B$2:$B$207,'Ads Summary'!$A$65,'Non-Ad Expense Data'!$A$2:$A$207,'Ads Summary'!D61,'Non-Ad Expense Data'!$E$2:$E$207,"Ads*")</f>
        <v>0</v>
      </c>
      <c r="E65" s="33">
        <f>SUMIFS('Non-Ad Expense Data'!$D$2:$D$207,'Non-Ad Expense Data'!$B$2:$B$207,'Ads Summary'!$A$65,'Non-Ad Expense Data'!$A$2:$A$207,'Ads Summary'!E61,'Non-Ad Expense Data'!$E$2:$E$207,"Ads*")</f>
        <v>0</v>
      </c>
      <c r="F65" s="33">
        <f>SUMIFS('Non-Ad Expense Data'!$D$2:$D$207,'Non-Ad Expense Data'!$B$2:$B$207,'Ads Summary'!$A$65,'Non-Ad Expense Data'!$A$2:$A$207,'Ads Summary'!F61,'Non-Ad Expense Data'!$E$2:$E$207,"Ads*")</f>
        <v>0</v>
      </c>
      <c r="G65" s="33">
        <f>SUMIFS('Non-Ad Expense Data'!$D$2:$D$207,'Non-Ad Expense Data'!$B$2:$B$207,'Ads Summary'!$A$65,'Non-Ad Expense Data'!$A$2:$A$207,'Ads Summary'!G61,'Non-Ad Expense Data'!$E$2:$E$207,"Ads*")</f>
        <v>0</v>
      </c>
      <c r="H65" s="33">
        <f>SUMIFS('Non-Ad Expense Data'!$D$2:$D$207,'Non-Ad Expense Data'!$B$2:$B$207,'Ads Summary'!$A$65,'Non-Ad Expense Data'!$A$2:$A$207,'Ads Summary'!H61,'Non-Ad Expense Data'!$E$2:$E$207,"Ads*")</f>
        <v>0</v>
      </c>
      <c r="I65" s="33">
        <f>SUMIFS('Non-Ad Expense Data'!$D$2:$D$207,'Non-Ad Expense Data'!$B$2:$B$207,'Ads Summary'!$A$65,'Non-Ad Expense Data'!$A$2:$A$207,'Ads Summary'!I61,'Non-Ad Expense Data'!$E$2:$E$207,"Ads*")</f>
        <v>0</v>
      </c>
      <c r="J65" s="33">
        <f>SUMIFS('Non-Ad Expense Data'!$D$2:$D$207,'Non-Ad Expense Data'!$B$2:$B$207,'Ads Summary'!$A$65,'Non-Ad Expense Data'!$A$2:$A$207,'Ads Summary'!J61,'Non-Ad Expense Data'!$E$2:$E$207,"Ads*")</f>
        <v>0</v>
      </c>
      <c r="K65" s="33">
        <f>SUMIFS('Non-Ad Expense Data'!$D$2:$D$207,'Non-Ad Expense Data'!$B$2:$B$207,'Ads Summary'!$A$65,'Non-Ad Expense Data'!$A$2:$A$207,'Ads Summary'!K61,'Non-Ad Expense Data'!$E$2:$E$207,"Ads*")</f>
        <v>0</v>
      </c>
      <c r="L65" s="33">
        <f>SUMIFS('Non-Ad Expense Data'!$D$2:$D$207,'Non-Ad Expense Data'!$B$2:$B$207,'Ads Summary'!$A$65,'Non-Ad Expense Data'!$A$2:$A$207,'Ads Summary'!L61,'Non-Ad Expense Data'!$E$2:$E$207,"Ads*")</f>
        <v>0</v>
      </c>
      <c r="M65" s="33">
        <f>SUMIFS('Non-Ad Expense Data'!$D$2:$D$207,'Non-Ad Expense Data'!$B$2:$B$207,'Ads Summary'!$A$65,'Non-Ad Expense Data'!$A$2:$A$207,'Ads Summary'!M61,'Non-Ad Expense Data'!$E$2:$E$207,"Ads*")</f>
        <v>0</v>
      </c>
      <c r="N65" s="33">
        <f t="shared" si="14"/>
        <v>0</v>
      </c>
    </row>
    <row r="66" spans="1:14" ht="18.75" customHeight="1" thickBot="1" x14ac:dyDescent="0.3">
      <c r="A66" s="57" t="s">
        <v>25</v>
      </c>
      <c r="B66" s="38">
        <f t="shared" ref="B66:M66" si="15">SUM(B62:B65)</f>
        <v>0</v>
      </c>
      <c r="C66" s="38">
        <f t="shared" si="15"/>
        <v>0</v>
      </c>
      <c r="D66" s="38">
        <f t="shared" si="15"/>
        <v>0</v>
      </c>
      <c r="E66" s="38">
        <f t="shared" si="15"/>
        <v>0</v>
      </c>
      <c r="F66" s="38">
        <f t="shared" si="15"/>
        <v>0</v>
      </c>
      <c r="G66" s="38">
        <f t="shared" si="15"/>
        <v>0</v>
      </c>
      <c r="H66" s="38">
        <f t="shared" si="15"/>
        <v>0</v>
      </c>
      <c r="I66" s="38">
        <f t="shared" si="15"/>
        <v>0</v>
      </c>
      <c r="J66" s="38">
        <f t="shared" si="15"/>
        <v>0</v>
      </c>
      <c r="K66" s="38">
        <f t="shared" si="15"/>
        <v>0</v>
      </c>
      <c r="L66" s="38">
        <f t="shared" si="15"/>
        <v>0</v>
      </c>
      <c r="M66" s="38">
        <f t="shared" si="15"/>
        <v>0</v>
      </c>
      <c r="N66" s="38">
        <f t="shared" ref="N66" si="16">SUM(B66:M66)</f>
        <v>0</v>
      </c>
    </row>
    <row r="67" spans="1:14" ht="18.75" customHeight="1" thickTop="1" thickBot="1" x14ac:dyDescent="0.3">
      <c r="A67" s="83" t="s">
        <v>40</v>
      </c>
      <c r="B67" s="49">
        <f t="shared" ref="B67:N67" si="17">B8-B66</f>
        <v>0</v>
      </c>
      <c r="C67" s="49">
        <f t="shared" si="17"/>
        <v>0</v>
      </c>
      <c r="D67" s="49">
        <f t="shared" si="17"/>
        <v>0</v>
      </c>
      <c r="E67" s="49">
        <f t="shared" si="17"/>
        <v>0</v>
      </c>
      <c r="F67" s="49">
        <f t="shared" si="17"/>
        <v>0</v>
      </c>
      <c r="G67" s="49">
        <f t="shared" si="17"/>
        <v>0</v>
      </c>
      <c r="H67" s="49">
        <f t="shared" si="17"/>
        <v>0</v>
      </c>
      <c r="I67" s="49">
        <f t="shared" si="17"/>
        <v>0</v>
      </c>
      <c r="J67" s="49">
        <f t="shared" si="17"/>
        <v>0</v>
      </c>
      <c r="K67" s="49">
        <f t="shared" si="17"/>
        <v>0</v>
      </c>
      <c r="L67" s="49">
        <f t="shared" si="17"/>
        <v>0</v>
      </c>
      <c r="M67" s="49">
        <f t="shared" si="17"/>
        <v>0</v>
      </c>
      <c r="N67" s="49">
        <f t="shared" si="17"/>
        <v>0</v>
      </c>
    </row>
    <row r="68" spans="1:14" ht="18.75" customHeight="1" thickTop="1" x14ac:dyDescent="0.25"/>
    <row r="69" spans="1:14" ht="26.25" x14ac:dyDescent="0.4">
      <c r="A69" s="106" t="s">
        <v>69</v>
      </c>
      <c r="B69" s="107" t="s">
        <v>22</v>
      </c>
      <c r="C69" s="107" t="s">
        <v>20</v>
      </c>
      <c r="D69" s="107" t="s">
        <v>23</v>
      </c>
      <c r="E69" s="107" t="s">
        <v>24</v>
      </c>
      <c r="F69" s="107" t="s">
        <v>5</v>
      </c>
      <c r="G69" s="107" t="s">
        <v>19</v>
      </c>
      <c r="H69" s="107" t="s">
        <v>11</v>
      </c>
      <c r="I69" s="107" t="s">
        <v>13</v>
      </c>
      <c r="J69" s="107" t="s">
        <v>14</v>
      </c>
      <c r="K69" s="107" t="s">
        <v>15</v>
      </c>
      <c r="L69" s="107" t="s">
        <v>16</v>
      </c>
      <c r="M69" s="107" t="s">
        <v>17</v>
      </c>
      <c r="N69" s="107" t="s">
        <v>18</v>
      </c>
    </row>
    <row r="70" spans="1:14" ht="18.75" customHeight="1" x14ac:dyDescent="0.25">
      <c r="A70" s="117" t="s">
        <v>36</v>
      </c>
      <c r="B70" s="34">
        <f>SUMIFS('Ad ExpenseData'!$D$2:$D$207,'Ad ExpenseData'!$E$2:$E$207,'Ads Summary'!$A$70,'Ad ExpenseData'!$B$2:$B$207,'Ads Summary'!B69)</f>
        <v>0</v>
      </c>
      <c r="C70" s="34">
        <f>SUMIFS('Ad ExpenseData'!$D$2:$D$207,'Ad ExpenseData'!$E$2:$E$207,'Ads Summary'!$A$70,'Ad ExpenseData'!$B$2:$B$207,'Ads Summary'!C69)</f>
        <v>0</v>
      </c>
      <c r="D70" s="34">
        <f>SUMIFS('Ad ExpenseData'!$D$2:$D$207,'Ad ExpenseData'!$E$2:$E$207,'Ads Summary'!$A$70,'Ad ExpenseData'!$B$2:$B$207,'Ads Summary'!D69)</f>
        <v>0</v>
      </c>
      <c r="E70" s="34">
        <f>SUMIFS('Ad ExpenseData'!$D$2:$D$207,'Ad ExpenseData'!$E$2:$E$207,'Ads Summary'!$A$70,'Ad ExpenseData'!$B$2:$B$207,'Ads Summary'!E69)</f>
        <v>0</v>
      </c>
      <c r="F70" s="34">
        <f>SUMIFS('Ad ExpenseData'!$D$2:$D$207,'Ad ExpenseData'!$E$2:$E$207,'Ads Summary'!$A$70,'Ad ExpenseData'!$B$2:$B$207,'Ads Summary'!F69)</f>
        <v>0</v>
      </c>
      <c r="G70" s="34">
        <f>SUMIFS('Ad ExpenseData'!$D$2:$D$207,'Ad ExpenseData'!$E$2:$E$207,'Ads Summary'!$A$70,'Ad ExpenseData'!$B$2:$B$207,'Ads Summary'!G69)</f>
        <v>0</v>
      </c>
      <c r="H70" s="34">
        <f>SUMIFS('Ad ExpenseData'!$D$2:$D$207,'Ad ExpenseData'!$E$2:$E$207,'Ads Summary'!$A$70,'Ad ExpenseData'!$B$2:$B$207,'Ads Summary'!H69)</f>
        <v>0</v>
      </c>
      <c r="I70" s="34">
        <f>SUMIFS('Ad ExpenseData'!$D$2:$D$207,'Ad ExpenseData'!$E$2:$E$207,'Ads Summary'!$A$70,'Ad ExpenseData'!$B$2:$B$207,'Ads Summary'!I69)</f>
        <v>0</v>
      </c>
      <c r="J70" s="34">
        <f>SUMIFS('Ad ExpenseData'!$D$2:$D$207,'Ad ExpenseData'!$E$2:$E$207,'Ads Summary'!$A$70,'Ad ExpenseData'!$B$2:$B$207,'Ads Summary'!J69)</f>
        <v>0</v>
      </c>
      <c r="K70" s="34">
        <f>SUMIFS('Ad ExpenseData'!$D$2:$D$207,'Ad ExpenseData'!$E$2:$E$207,'Ads Summary'!$A$70,'Ad ExpenseData'!$B$2:$B$207,'Ads Summary'!K69)</f>
        <v>0</v>
      </c>
      <c r="L70" s="34">
        <f>SUMIFS('Ad ExpenseData'!$D$2:$D$207,'Ad ExpenseData'!$E$2:$E$207,'Ads Summary'!$A$70,'Ad ExpenseData'!$B$2:$B$207,'Ads Summary'!L69)</f>
        <v>0</v>
      </c>
      <c r="M70" s="34">
        <f>SUMIFS('Ad ExpenseData'!$D$2:$D$207,'Ad ExpenseData'!$E$2:$E$207,'Ads Summary'!$A$70,'Ad ExpenseData'!$B$2:$B$207,'Ads Summary'!M69)</f>
        <v>0</v>
      </c>
      <c r="N70" s="34">
        <f t="shared" ref="N70:N77" si="18">SUM(B70:M70)</f>
        <v>0</v>
      </c>
    </row>
    <row r="71" spans="1:14" ht="18.75" customHeight="1" x14ac:dyDescent="0.25">
      <c r="A71" s="62" t="s">
        <v>35</v>
      </c>
      <c r="B71" s="33">
        <f>SUMIFS('Ad ExpenseData'!$D$2:$D$207,'Ad ExpenseData'!$E$2:$E$207,'Ads Summary'!$A$71,'Ad ExpenseData'!$B$2:$B$207,'Ads Summary'!B69)</f>
        <v>0</v>
      </c>
      <c r="C71" s="33">
        <f>SUMIFS('Ad ExpenseData'!$D$2:$D$207,'Ad ExpenseData'!$E$2:$E$207,'Ads Summary'!$A$71,'Ad ExpenseData'!$B$2:$B$207,'Ads Summary'!C69)</f>
        <v>0</v>
      </c>
      <c r="D71" s="33">
        <f>SUMIFS('Ad ExpenseData'!$D$2:$D$207,'Ad ExpenseData'!$E$2:$E$207,'Ads Summary'!$A$71,'Ad ExpenseData'!$B$2:$B$207,'Ads Summary'!D69)</f>
        <v>0</v>
      </c>
      <c r="E71" s="33">
        <f>SUMIFS('Ad ExpenseData'!$D$2:$D$207,'Ad ExpenseData'!$E$2:$E$207,'Ads Summary'!$A$71,'Ad ExpenseData'!$B$2:$B$207,'Ads Summary'!E69)</f>
        <v>0</v>
      </c>
      <c r="F71" s="33">
        <f>SUMIFS('Ad ExpenseData'!$D$2:$D$207,'Ad ExpenseData'!$E$2:$E$207,'Ads Summary'!$A$71,'Ad ExpenseData'!$B$2:$B$207,'Ads Summary'!F69)</f>
        <v>0</v>
      </c>
      <c r="G71" s="33">
        <f>SUMIFS('Ad ExpenseData'!$D$2:$D$207,'Ad ExpenseData'!$E$2:$E$207,'Ads Summary'!$A$71,'Ad ExpenseData'!$B$2:$B$207,'Ads Summary'!G69)</f>
        <v>0</v>
      </c>
      <c r="H71" s="33">
        <f>SUMIFS('Ad ExpenseData'!$D$2:$D$207,'Ad ExpenseData'!$E$2:$E$207,'Ads Summary'!$A$71,'Ad ExpenseData'!$B$2:$B$207,'Ads Summary'!H69)</f>
        <v>0</v>
      </c>
      <c r="I71" s="33">
        <f>SUMIFS('Ad ExpenseData'!$D$2:$D$207,'Ad ExpenseData'!$E$2:$E$207,'Ads Summary'!$A$71,'Ad ExpenseData'!$B$2:$B$207,'Ads Summary'!I69)</f>
        <v>0</v>
      </c>
      <c r="J71" s="33">
        <f>SUMIFS('Ad ExpenseData'!$D$2:$D$207,'Ad ExpenseData'!$E$2:$E$207,'Ads Summary'!$A$71,'Ad ExpenseData'!$B$2:$B$207,'Ads Summary'!J69)</f>
        <v>0</v>
      </c>
      <c r="K71" s="33">
        <f>SUMIFS('Ad ExpenseData'!$D$2:$D$207,'Ad ExpenseData'!$E$2:$E$207,'Ads Summary'!$A$71,'Ad ExpenseData'!$B$2:$B$207,'Ads Summary'!K69)</f>
        <v>0</v>
      </c>
      <c r="L71" s="33">
        <f>SUMIFS('Ad ExpenseData'!$D$2:$D$207,'Ad ExpenseData'!$E$2:$E$207,'Ads Summary'!$A$71,'Ad ExpenseData'!$B$2:$B$207,'Ads Summary'!L69)</f>
        <v>0</v>
      </c>
      <c r="M71" s="33">
        <f>SUMIFS('Ad ExpenseData'!$D$2:$D$207,'Ad ExpenseData'!$E$2:$E$207,'Ads Summary'!$A$71,'Ad ExpenseData'!$B$2:$B$207,'Ads Summary'!M69)</f>
        <v>0</v>
      </c>
      <c r="N71" s="33">
        <f t="shared" si="18"/>
        <v>0</v>
      </c>
    </row>
    <row r="72" spans="1:14" ht="18.75" customHeight="1" x14ac:dyDescent="0.25">
      <c r="A72" s="117" t="s">
        <v>34</v>
      </c>
      <c r="B72" s="34">
        <f>SUMIFS('Ad ExpenseData'!$D$2:$D$207,'Ad ExpenseData'!$E$2:$E$207,'Ads Summary'!$A$72,'Ad ExpenseData'!$B$2:$B$207,'Ads Summary'!B69)</f>
        <v>0</v>
      </c>
      <c r="C72" s="34">
        <f>SUMIFS('Ad ExpenseData'!$D$2:$D$207,'Ad ExpenseData'!$E$2:$E$207,'Ads Summary'!$A$72,'Ad ExpenseData'!$B$2:$B$207,'Ads Summary'!C69)</f>
        <v>0</v>
      </c>
      <c r="D72" s="34">
        <f>SUMIFS('Ad ExpenseData'!$D$2:$D$207,'Ad ExpenseData'!$E$2:$E$207,'Ads Summary'!$A$72,'Ad ExpenseData'!$B$2:$B$207,'Ads Summary'!D69)</f>
        <v>0</v>
      </c>
      <c r="E72" s="34">
        <f>SUMIFS('Ad ExpenseData'!$D$2:$D$207,'Ad ExpenseData'!$E$2:$E$207,'Ads Summary'!$A$72,'Ad ExpenseData'!$B$2:$B$207,'Ads Summary'!E69)</f>
        <v>0</v>
      </c>
      <c r="F72" s="34">
        <f>SUMIFS('Ad ExpenseData'!$D$2:$D$207,'Ad ExpenseData'!$E$2:$E$207,'Ads Summary'!$A$72,'Ad ExpenseData'!$B$2:$B$207,'Ads Summary'!F69)</f>
        <v>0</v>
      </c>
      <c r="G72" s="34">
        <f>SUMIFS('Ad ExpenseData'!$D$2:$D$207,'Ad ExpenseData'!$E$2:$E$207,'Ads Summary'!$A$72,'Ad ExpenseData'!$B$2:$B$207,'Ads Summary'!G69)</f>
        <v>0</v>
      </c>
      <c r="H72" s="34">
        <f>SUMIFS('Ad ExpenseData'!$D$2:$D$207,'Ad ExpenseData'!$E$2:$E$207,'Ads Summary'!$A$72,'Ad ExpenseData'!$B$2:$B$207,'Ads Summary'!H69)</f>
        <v>0</v>
      </c>
      <c r="I72" s="34">
        <f>SUMIFS('Ad ExpenseData'!$D$2:$D$207,'Ad ExpenseData'!$E$2:$E$207,'Ads Summary'!$A$72,'Ad ExpenseData'!$B$2:$B$207,'Ads Summary'!I69)</f>
        <v>0</v>
      </c>
      <c r="J72" s="34">
        <f>SUMIFS('Ad ExpenseData'!$D$2:$D$207,'Ad ExpenseData'!$E$2:$E$207,'Ads Summary'!$A$72,'Ad ExpenseData'!$B$2:$B$207,'Ads Summary'!J69)</f>
        <v>0</v>
      </c>
      <c r="K72" s="34">
        <f>SUMIFS('Ad ExpenseData'!$D$2:$D$207,'Ad ExpenseData'!$E$2:$E$207,'Ads Summary'!$A$72,'Ad ExpenseData'!$B$2:$B$207,'Ads Summary'!K69)</f>
        <v>0</v>
      </c>
      <c r="L72" s="34">
        <f>SUMIFS('Ad ExpenseData'!$D$2:$D$207,'Ad ExpenseData'!$E$2:$E$207,'Ads Summary'!$A$72,'Ad ExpenseData'!$B$2:$B$207,'Ads Summary'!L69)</f>
        <v>0</v>
      </c>
      <c r="M72" s="34">
        <f>SUMIFS('Ad ExpenseData'!$D$2:$D$207,'Ad ExpenseData'!$E$2:$E$207,'Ads Summary'!$A$72,'Ad ExpenseData'!$B$2:$B$207,'Ads Summary'!M69)</f>
        <v>0</v>
      </c>
      <c r="N72" s="34">
        <f t="shared" si="18"/>
        <v>0</v>
      </c>
    </row>
    <row r="73" spans="1:14" ht="18.75" customHeight="1" x14ac:dyDescent="0.25">
      <c r="A73" s="62" t="s">
        <v>33</v>
      </c>
      <c r="B73" s="33">
        <f>SUMIFS('Ad ExpenseData'!$D$2:$D$207,'Ad ExpenseData'!$E$2:$E$207,'Ads Summary'!$A$73,'Ad ExpenseData'!$B$2:$B$207,'Ads Summary'!B69)</f>
        <v>0</v>
      </c>
      <c r="C73" s="33">
        <f>SUMIFS('Ad ExpenseData'!$D$2:$D$207,'Ad ExpenseData'!$E$2:$E$207,'Ads Summary'!$A$73,'Ad ExpenseData'!$B$2:$B$207,'Ads Summary'!C69)</f>
        <v>0</v>
      </c>
      <c r="D73" s="33">
        <f>SUMIFS('Ad ExpenseData'!$D$2:$D$207,'Ad ExpenseData'!$E$2:$E$207,'Ads Summary'!$A$73,'Ad ExpenseData'!$B$2:$B$207,'Ads Summary'!D69)</f>
        <v>0</v>
      </c>
      <c r="E73" s="33">
        <f>SUMIFS('Ad ExpenseData'!$D$2:$D$207,'Ad ExpenseData'!$E$2:$E$207,'Ads Summary'!$A$73,'Ad ExpenseData'!$B$2:$B$207,'Ads Summary'!E69)</f>
        <v>0</v>
      </c>
      <c r="F73" s="33">
        <f>SUMIFS('Ad ExpenseData'!$D$2:$D$207,'Ad ExpenseData'!$E$2:$E$207,'Ads Summary'!$A$73,'Ad ExpenseData'!$B$2:$B$207,'Ads Summary'!F69)</f>
        <v>0</v>
      </c>
      <c r="G73" s="33">
        <f>SUMIFS('Ad ExpenseData'!$D$2:$D$207,'Ad ExpenseData'!$E$2:$E$207,'Ads Summary'!$A$73,'Ad ExpenseData'!$B$2:$B$207,'Ads Summary'!G69)</f>
        <v>0</v>
      </c>
      <c r="H73" s="33">
        <f>SUMIFS('Ad ExpenseData'!$D$2:$D$207,'Ad ExpenseData'!$E$2:$E$207,'Ads Summary'!$A$73,'Ad ExpenseData'!$B$2:$B$207,'Ads Summary'!H69)</f>
        <v>0</v>
      </c>
      <c r="I73" s="33">
        <f>SUMIFS('Ad ExpenseData'!$D$2:$D$207,'Ad ExpenseData'!$E$2:$E$207,'Ads Summary'!$A$73,'Ad ExpenseData'!$B$2:$B$207,'Ads Summary'!I69)</f>
        <v>0</v>
      </c>
      <c r="J73" s="33">
        <f>SUMIFS('Ad ExpenseData'!$D$2:$D$207,'Ad ExpenseData'!$E$2:$E$207,'Ads Summary'!$A$73,'Ad ExpenseData'!$B$2:$B$207,'Ads Summary'!J69)</f>
        <v>0</v>
      </c>
      <c r="K73" s="33">
        <f>SUMIFS('Ad ExpenseData'!$D$2:$D$207,'Ad ExpenseData'!$E$2:$E$207,'Ads Summary'!$A$73,'Ad ExpenseData'!$B$2:$B$207,'Ads Summary'!K69)</f>
        <v>0</v>
      </c>
      <c r="L73" s="33">
        <f>SUMIFS('Ad ExpenseData'!$D$2:$D$207,'Ad ExpenseData'!$E$2:$E$207,'Ads Summary'!$A$73,'Ad ExpenseData'!$B$2:$B$207,'Ads Summary'!L69)</f>
        <v>0</v>
      </c>
      <c r="M73" s="33">
        <f>SUMIFS('Ad ExpenseData'!$D$2:$D$207,'Ad ExpenseData'!$E$2:$E$207,'Ads Summary'!$A$73,'Ad ExpenseData'!$B$2:$B$207,'Ads Summary'!M69)</f>
        <v>0</v>
      </c>
      <c r="N73" s="33">
        <f t="shared" si="18"/>
        <v>0</v>
      </c>
    </row>
    <row r="74" spans="1:14" ht="18.75" customHeight="1" x14ac:dyDescent="0.25">
      <c r="A74" s="117" t="s">
        <v>32</v>
      </c>
      <c r="B74" s="34">
        <f>SUMIFS('Ad ExpenseData'!$D$2:$D$207,'Ad ExpenseData'!$E$2:$E$207,'Ads Summary'!$A$74,'Ad ExpenseData'!$B$2:$B$207,'Ads Summary'!B69)</f>
        <v>0</v>
      </c>
      <c r="C74" s="34">
        <f>SUMIFS('Ad ExpenseData'!$D$2:$D$207,'Ad ExpenseData'!$E$2:$E$207,'Ads Summary'!$A$74,'Ad ExpenseData'!$B$2:$B$207,'Ads Summary'!C69)</f>
        <v>0</v>
      </c>
      <c r="D74" s="34">
        <f>SUMIFS('Ad ExpenseData'!$D$2:$D$207,'Ad ExpenseData'!$E$2:$E$207,'Ads Summary'!$A$74,'Ad ExpenseData'!$B$2:$B$207,'Ads Summary'!D69)</f>
        <v>0</v>
      </c>
      <c r="E74" s="34">
        <f>SUMIFS('Ad ExpenseData'!$D$2:$D$207,'Ad ExpenseData'!$E$2:$E$207,'Ads Summary'!$A$74,'Ad ExpenseData'!$B$2:$B$207,'Ads Summary'!E69)</f>
        <v>0</v>
      </c>
      <c r="F74" s="34">
        <f>SUMIFS('Ad ExpenseData'!$D$2:$D$207,'Ad ExpenseData'!$E$2:$E$207,'Ads Summary'!$A$74,'Ad ExpenseData'!$B$2:$B$207,'Ads Summary'!F69)</f>
        <v>0</v>
      </c>
      <c r="G74" s="34">
        <f>SUMIFS('Ad ExpenseData'!$D$2:$D$207,'Ad ExpenseData'!$E$2:$E$207,'Ads Summary'!$A$74,'Ad ExpenseData'!$B$2:$B$207,'Ads Summary'!G69)</f>
        <v>0</v>
      </c>
      <c r="H74" s="34">
        <f>SUMIFS('Ad ExpenseData'!$D$2:$D$207,'Ad ExpenseData'!$E$2:$E$207,'Ads Summary'!$A$74,'Ad ExpenseData'!$B$2:$B$207,'Ads Summary'!H69)</f>
        <v>0</v>
      </c>
      <c r="I74" s="34">
        <f>SUMIFS('Ad ExpenseData'!$D$2:$D$207,'Ad ExpenseData'!$E$2:$E$207,'Ads Summary'!$A$74,'Ad ExpenseData'!$B$2:$B$207,'Ads Summary'!I69)</f>
        <v>0</v>
      </c>
      <c r="J74" s="34">
        <f>SUMIFS('Ad ExpenseData'!$D$2:$D$207,'Ad ExpenseData'!$E$2:$E$207,'Ads Summary'!$A$74,'Ad ExpenseData'!$B$2:$B$207,'Ads Summary'!J69)</f>
        <v>0</v>
      </c>
      <c r="K74" s="34">
        <f>SUMIFS('Ad ExpenseData'!$D$2:$D$207,'Ad ExpenseData'!$E$2:$E$207,'Ads Summary'!$A$74,'Ad ExpenseData'!$B$2:$B$207,'Ads Summary'!K69)</f>
        <v>0</v>
      </c>
      <c r="L74" s="34">
        <f>SUMIFS('Ad ExpenseData'!$D$2:$D$207,'Ad ExpenseData'!$E$2:$E$207,'Ads Summary'!$A$74,'Ad ExpenseData'!$B$2:$B$207,'Ads Summary'!L69)</f>
        <v>0</v>
      </c>
      <c r="M74" s="34">
        <f>SUMIFS('Ad ExpenseData'!$D$2:$D$207,'Ad ExpenseData'!$E$2:$E$207,'Ads Summary'!$A$74,'Ad ExpenseData'!$B$2:$B$207,'Ads Summary'!M69)</f>
        <v>0</v>
      </c>
      <c r="N74" s="34">
        <f t="shared" si="18"/>
        <v>0</v>
      </c>
    </row>
    <row r="75" spans="1:14" ht="18.75" customHeight="1" x14ac:dyDescent="0.25">
      <c r="A75" s="62" t="s">
        <v>31</v>
      </c>
      <c r="B75" s="33">
        <f>SUMIFS('Ad ExpenseData'!$D$2:$D$207,'Ad ExpenseData'!$E$2:$E$207,'Ads Summary'!$A$75,'Ad ExpenseData'!$B$2:$B$207,'Ads Summary'!B69)</f>
        <v>0</v>
      </c>
      <c r="C75" s="33">
        <f>SUMIFS('Ad ExpenseData'!$D$2:$D$207,'Ad ExpenseData'!$E$2:$E$207,'Ads Summary'!$A$75,'Ad ExpenseData'!$B$2:$B$207,'Ads Summary'!C69)</f>
        <v>0</v>
      </c>
      <c r="D75" s="33">
        <f>SUMIFS('Ad ExpenseData'!$D$2:$D$207,'Ad ExpenseData'!$E$2:$E$207,'Ads Summary'!$A$75,'Ad ExpenseData'!$B$2:$B$207,'Ads Summary'!D69)</f>
        <v>0</v>
      </c>
      <c r="E75" s="33">
        <f>SUMIFS('Ad ExpenseData'!$D$2:$D$207,'Ad ExpenseData'!$E$2:$E$207,'Ads Summary'!$A$75,'Ad ExpenseData'!$B$2:$B$207,'Ads Summary'!E69)</f>
        <v>0</v>
      </c>
      <c r="F75" s="33">
        <f>SUMIFS('Ad ExpenseData'!$D$2:$D$207,'Ad ExpenseData'!$E$2:$E$207,'Ads Summary'!$A$75,'Ad ExpenseData'!$B$2:$B$207,'Ads Summary'!F69)</f>
        <v>0</v>
      </c>
      <c r="G75" s="33">
        <f>SUMIFS('Ad ExpenseData'!$D$2:$D$207,'Ad ExpenseData'!$E$2:$E$207,'Ads Summary'!$A$75,'Ad ExpenseData'!$B$2:$B$207,'Ads Summary'!G69)</f>
        <v>0</v>
      </c>
      <c r="H75" s="33">
        <f>SUMIFS('Ad ExpenseData'!$D$2:$D$207,'Ad ExpenseData'!$E$2:$E$207,'Ads Summary'!$A$75,'Ad ExpenseData'!$B$2:$B$207,'Ads Summary'!H69)</f>
        <v>0</v>
      </c>
      <c r="I75" s="33">
        <f>SUMIFS('Ad ExpenseData'!$D$2:$D$207,'Ad ExpenseData'!$E$2:$E$207,'Ads Summary'!$A$75,'Ad ExpenseData'!$B$2:$B$207,'Ads Summary'!I69)</f>
        <v>0</v>
      </c>
      <c r="J75" s="33">
        <f>SUMIFS('Ad ExpenseData'!$D$2:$D$207,'Ad ExpenseData'!$E$2:$E$207,'Ads Summary'!$A$75,'Ad ExpenseData'!$B$2:$B$207,'Ads Summary'!J69)</f>
        <v>0</v>
      </c>
      <c r="K75" s="33">
        <f>SUMIFS('Ad ExpenseData'!$D$2:$D$207,'Ad ExpenseData'!$E$2:$E$207,'Ads Summary'!$A$75,'Ad ExpenseData'!$B$2:$B$207,'Ads Summary'!K69)</f>
        <v>0</v>
      </c>
      <c r="L75" s="33">
        <f>SUMIFS('Ad ExpenseData'!$D$2:$D$207,'Ad ExpenseData'!$E$2:$E$207,'Ads Summary'!$A$75,'Ad ExpenseData'!$B$2:$B$207,'Ads Summary'!L69)</f>
        <v>0</v>
      </c>
      <c r="M75" s="33">
        <f>SUMIFS('Ad ExpenseData'!$D$2:$D$207,'Ad ExpenseData'!$E$2:$E$207,'Ads Summary'!$A$75,'Ad ExpenseData'!$B$2:$B$207,'Ads Summary'!M69)</f>
        <v>0</v>
      </c>
      <c r="N75" s="33">
        <f t="shared" si="18"/>
        <v>0</v>
      </c>
    </row>
    <row r="76" spans="1:14" ht="18.75" customHeight="1" x14ac:dyDescent="0.25">
      <c r="A76" s="117" t="s">
        <v>30</v>
      </c>
      <c r="B76" s="34">
        <f>SUMIFS('Ad ExpenseData'!$D$2:$D$207,'Ad ExpenseData'!$E$2:$E$207,'Ads Summary'!$A$76,'Ad ExpenseData'!$B$2:$B$207,'Ads Summary'!B69)</f>
        <v>0</v>
      </c>
      <c r="C76" s="34">
        <f>SUMIFS('Ad ExpenseData'!$D$2:$D$207,'Ad ExpenseData'!$E$2:$E$207,'Ads Summary'!$A$76,'Ad ExpenseData'!$B$2:$B$207,'Ads Summary'!C69)</f>
        <v>0</v>
      </c>
      <c r="D76" s="34">
        <f>SUMIFS('Ad ExpenseData'!$D$2:$D$207,'Ad ExpenseData'!$E$2:$E$207,'Ads Summary'!$A$76,'Ad ExpenseData'!$B$2:$B$207,'Ads Summary'!D69)</f>
        <v>0</v>
      </c>
      <c r="E76" s="34">
        <f>SUMIFS('Ad ExpenseData'!$D$2:$D$207,'Ad ExpenseData'!$E$2:$E$207,'Ads Summary'!$A$76,'Ad ExpenseData'!$B$2:$B$207,'Ads Summary'!E69)</f>
        <v>0</v>
      </c>
      <c r="F76" s="34">
        <f>SUMIFS('Ad ExpenseData'!$D$2:$D$207,'Ad ExpenseData'!$E$2:$E$207,'Ads Summary'!$A$76,'Ad ExpenseData'!$B$2:$B$207,'Ads Summary'!F69)</f>
        <v>0</v>
      </c>
      <c r="G76" s="34">
        <f>SUMIFS('Ad ExpenseData'!$D$2:$D$207,'Ad ExpenseData'!$E$2:$E$207,'Ads Summary'!$A$76,'Ad ExpenseData'!$B$2:$B$207,'Ads Summary'!G69)</f>
        <v>0</v>
      </c>
      <c r="H76" s="34">
        <f>SUMIFS('Ad ExpenseData'!$D$2:$D$207,'Ad ExpenseData'!$E$2:$E$207,'Ads Summary'!$A$76,'Ad ExpenseData'!$B$2:$B$207,'Ads Summary'!H69)</f>
        <v>0</v>
      </c>
      <c r="I76" s="34">
        <f>SUMIFS('Ad ExpenseData'!$D$2:$D$207,'Ad ExpenseData'!$E$2:$E$207,'Ads Summary'!$A$76,'Ad ExpenseData'!$B$2:$B$207,'Ads Summary'!I69)</f>
        <v>0</v>
      </c>
      <c r="J76" s="34">
        <f>SUMIFS('Ad ExpenseData'!$D$2:$D$207,'Ad ExpenseData'!$E$2:$E$207,'Ads Summary'!$A$76,'Ad ExpenseData'!$B$2:$B$207,'Ads Summary'!J69)</f>
        <v>0</v>
      </c>
      <c r="K76" s="34">
        <f>SUMIFS('Ad ExpenseData'!$D$2:$D$207,'Ad ExpenseData'!$E$2:$E$207,'Ads Summary'!$A$76,'Ad ExpenseData'!$B$2:$B$207,'Ads Summary'!K69)</f>
        <v>0</v>
      </c>
      <c r="L76" s="34">
        <f>SUMIFS('Ad ExpenseData'!$D$2:$D$207,'Ad ExpenseData'!$E$2:$E$207,'Ads Summary'!$A$76,'Ad ExpenseData'!$B$2:$B$207,'Ads Summary'!L69)</f>
        <v>0</v>
      </c>
      <c r="M76" s="34">
        <f>SUMIFS('Ad ExpenseData'!$D$2:$D$207,'Ad ExpenseData'!$E$2:$E$207,'Ads Summary'!$A$76,'Ad ExpenseData'!$B$2:$B$207,'Ads Summary'!M69)</f>
        <v>0</v>
      </c>
      <c r="N76" s="34">
        <f t="shared" si="18"/>
        <v>0</v>
      </c>
    </row>
    <row r="77" spans="1:14" ht="18.75" customHeight="1" x14ac:dyDescent="0.25">
      <c r="A77" s="62" t="s">
        <v>41</v>
      </c>
      <c r="B77" s="33">
        <f>SUMIFS('Ad ExpenseData'!$D$2:$D$207,'Ad ExpenseData'!$E$2:$E$207,'Ads Summary'!$A$77,'Ad ExpenseData'!$B$2:$B$207,'Ads Summary'!B69)</f>
        <v>0</v>
      </c>
      <c r="C77" s="33">
        <f>SUMIFS('Ad ExpenseData'!$D$2:$D$207,'Ad ExpenseData'!$E$2:$E$207,'Ads Summary'!$A$77,'Ad ExpenseData'!$B$2:$B$207,'Ads Summary'!C69)</f>
        <v>0</v>
      </c>
      <c r="D77" s="33">
        <f>SUMIFS('Ad ExpenseData'!$D$2:$D$207,'Ad ExpenseData'!$E$2:$E$207,'Ads Summary'!$A$77,'Ad ExpenseData'!$B$2:$B$207,'Ads Summary'!D69)</f>
        <v>0</v>
      </c>
      <c r="E77" s="33">
        <f>SUMIFS('Ad ExpenseData'!$D$2:$D$207,'Ad ExpenseData'!$E$2:$E$207,'Ads Summary'!$A$77,'Ad ExpenseData'!$B$2:$B$207,'Ads Summary'!E69)</f>
        <v>0</v>
      </c>
      <c r="F77" s="33">
        <f>SUMIFS('Ad ExpenseData'!$D$2:$D$207,'Ad ExpenseData'!$E$2:$E$207,'Ads Summary'!$A$77,'Ad ExpenseData'!$B$2:$B$207,'Ads Summary'!F69)</f>
        <v>0</v>
      </c>
      <c r="G77" s="33">
        <f>SUMIFS('Ad ExpenseData'!$D$2:$D$207,'Ad ExpenseData'!$E$2:$E$207,'Ads Summary'!$A$77,'Ad ExpenseData'!$B$2:$B$207,'Ads Summary'!G69)</f>
        <v>0</v>
      </c>
      <c r="H77" s="33">
        <f>SUMIFS('Ad ExpenseData'!$D$2:$D$207,'Ad ExpenseData'!$E$2:$E$207,'Ads Summary'!$A$77,'Ad ExpenseData'!$B$2:$B$207,'Ads Summary'!H69)</f>
        <v>0</v>
      </c>
      <c r="I77" s="33">
        <f>SUMIFS('Ad ExpenseData'!$D$2:$D$207,'Ad ExpenseData'!$E$2:$E$207,'Ads Summary'!$A$77,'Ad ExpenseData'!$B$2:$B$207,'Ads Summary'!I69)</f>
        <v>0</v>
      </c>
      <c r="J77" s="33">
        <f>SUMIFS('Ad ExpenseData'!$D$2:$D$207,'Ad ExpenseData'!$E$2:$E$207,'Ads Summary'!$A$77,'Ad ExpenseData'!$B$2:$B$207,'Ads Summary'!J69)</f>
        <v>0</v>
      </c>
      <c r="K77" s="33">
        <f>SUMIFS('Ad ExpenseData'!$D$2:$D$207,'Ad ExpenseData'!$E$2:$E$207,'Ads Summary'!$A$77,'Ad ExpenseData'!$B$2:$B$207,'Ads Summary'!K69)</f>
        <v>0</v>
      </c>
      <c r="L77" s="33">
        <f>SUMIFS('Ad ExpenseData'!$D$2:$D$207,'Ad ExpenseData'!$E$2:$E$207,'Ads Summary'!$A$77,'Ad ExpenseData'!$B$2:$B$207,'Ads Summary'!L69)</f>
        <v>0</v>
      </c>
      <c r="M77" s="33">
        <f>SUMIFS('Ad ExpenseData'!$D$2:$D$207,'Ad ExpenseData'!$E$2:$E$207,'Ads Summary'!$A$77,'Ad ExpenseData'!$B$2:$B$207,'Ads Summary'!M69)</f>
        <v>0</v>
      </c>
      <c r="N77" s="33">
        <f t="shared" si="18"/>
        <v>0</v>
      </c>
    </row>
    <row r="78" spans="1:14" ht="18.75" customHeight="1" thickBot="1" x14ac:dyDescent="0.3">
      <c r="A78" s="57" t="s">
        <v>25</v>
      </c>
      <c r="B78" s="38">
        <f t="shared" ref="B78:M78" si="19">SUM(B70:B77)</f>
        <v>0</v>
      </c>
      <c r="C78" s="38">
        <f t="shared" si="19"/>
        <v>0</v>
      </c>
      <c r="D78" s="38">
        <f t="shared" si="19"/>
        <v>0</v>
      </c>
      <c r="E78" s="38">
        <f t="shared" si="19"/>
        <v>0</v>
      </c>
      <c r="F78" s="38">
        <f t="shared" si="19"/>
        <v>0</v>
      </c>
      <c r="G78" s="38">
        <f t="shared" si="19"/>
        <v>0</v>
      </c>
      <c r="H78" s="38">
        <f t="shared" si="19"/>
        <v>0</v>
      </c>
      <c r="I78" s="38">
        <f t="shared" si="19"/>
        <v>0</v>
      </c>
      <c r="J78" s="38">
        <f t="shared" si="19"/>
        <v>0</v>
      </c>
      <c r="K78" s="38">
        <f t="shared" si="19"/>
        <v>0</v>
      </c>
      <c r="L78" s="38">
        <f t="shared" si="19"/>
        <v>0</v>
      </c>
      <c r="M78" s="38">
        <f t="shared" si="19"/>
        <v>0</v>
      </c>
      <c r="N78" s="38">
        <f t="shared" ref="N78" si="20">SUM(B78:M78)</f>
        <v>0</v>
      </c>
    </row>
    <row r="79" spans="1:14" ht="18.75" customHeight="1" thickTop="1" x14ac:dyDescent="0.25"/>
    <row r="80" spans="1:14" ht="18.75" customHeight="1" x14ac:dyDescent="0.4">
      <c r="A80" s="82" t="s">
        <v>64</v>
      </c>
    </row>
    <row r="81" spans="1:14" ht="18.75" customHeight="1" x14ac:dyDescent="0.3">
      <c r="A81" s="108" t="str">
        <f>'Income &amp; Sales Data'!J3</f>
        <v>Series 2</v>
      </c>
      <c r="B81" s="107" t="s">
        <v>22</v>
      </c>
      <c r="C81" s="107" t="s">
        <v>20</v>
      </c>
      <c r="D81" s="107" t="s">
        <v>23</v>
      </c>
      <c r="E81" s="107" t="s">
        <v>24</v>
      </c>
      <c r="F81" s="107" t="s">
        <v>5</v>
      </c>
      <c r="G81" s="107" t="s">
        <v>19</v>
      </c>
      <c r="H81" s="107" t="s">
        <v>11</v>
      </c>
      <c r="I81" s="107" t="s">
        <v>13</v>
      </c>
      <c r="J81" s="107" t="s">
        <v>14</v>
      </c>
      <c r="K81" s="107" t="s">
        <v>15</v>
      </c>
      <c r="L81" s="107" t="s">
        <v>16</v>
      </c>
      <c r="M81" s="107" t="s">
        <v>17</v>
      </c>
      <c r="N81" s="107" t="s">
        <v>18</v>
      </c>
    </row>
    <row r="82" spans="1:14" ht="18.75" customHeight="1" x14ac:dyDescent="0.25">
      <c r="A82" s="71" t="s">
        <v>59</v>
      </c>
      <c r="B82" s="72">
        <f>SUMIFS('Ad ExpenseData'!$F$2:$F$207,'Ad ExpenseData'!$E$2:$E$207,"Ads: AMS*",'Ad ExpenseData'!$B$2:$B$207,'Ads Summary'!B81,'Ad ExpenseData'!$C$2:$C$207,'Ads Summary'!$A$81)</f>
        <v>0</v>
      </c>
      <c r="C82" s="72">
        <f>SUMIFS('Ad ExpenseData'!$F$2:$F$207,'Ad ExpenseData'!$E$2:$E$207,"Ads: AMS*",'Ad ExpenseData'!$B$2:$B$207,'Ads Summary'!C81,'Ad ExpenseData'!$C$2:$C$207,'Ads Summary'!$A$81)</f>
        <v>0</v>
      </c>
      <c r="D82" s="72">
        <f>SUMIFS('Ad ExpenseData'!$F$2:$F$207,'Ad ExpenseData'!$E$2:$E$207,"Ads: AMS*",'Ad ExpenseData'!$B$2:$B$207,'Ads Summary'!D81,'Ad ExpenseData'!$C$2:$C$207,'Ads Summary'!$A$81)</f>
        <v>0</v>
      </c>
      <c r="E82" s="72">
        <f>SUMIFS('Ad ExpenseData'!$F$2:$F$207,'Ad ExpenseData'!$E$2:$E$207,"Ads: AMS*",'Ad ExpenseData'!$B$2:$B$207,'Ads Summary'!E81,'Ad ExpenseData'!$C$2:$C$207,'Ads Summary'!$A$81)</f>
        <v>0</v>
      </c>
      <c r="F82" s="72">
        <f>'AAS Series 2 Data'!O42</f>
        <v>215861</v>
      </c>
      <c r="G82" s="72">
        <f>SUMIFS('Ad ExpenseData'!$F$2:$F$207,'Ad ExpenseData'!$E$2:$E$207,"Ads: AMS*",'Ad ExpenseData'!$B$2:$B$207,'Ads Summary'!G81,'Ad ExpenseData'!$C$2:$C$207,'Ads Summary'!$A$81)</f>
        <v>0</v>
      </c>
      <c r="H82" s="72">
        <f>SUMIFS('Ad ExpenseData'!$F$2:$F$207,'Ad ExpenseData'!$E$2:$E$207,"Ads: AMS*",'Ad ExpenseData'!$B$2:$B$207,'Ads Summary'!H81,'Ad ExpenseData'!$C$2:$C$207,'Ads Summary'!$A$81)</f>
        <v>0</v>
      </c>
      <c r="I82" s="72">
        <f>SUMIFS('Ad ExpenseData'!$F$2:$F$207,'Ad ExpenseData'!$E$2:$E$207,"Ads: AMS*",'Ad ExpenseData'!$B$2:$B$207,'Ads Summary'!I81,'Ad ExpenseData'!$C$2:$C$207,'Ads Summary'!$A$81)</f>
        <v>0</v>
      </c>
      <c r="J82" s="72">
        <f>SUMIFS('Ad ExpenseData'!$F$2:$F$207,'Ad ExpenseData'!$E$2:$E$207,"Ads: AMS*",'Ad ExpenseData'!$B$2:$B$207,'Ads Summary'!J81,'Ad ExpenseData'!$C$2:$C$207,'Ads Summary'!$A$81)</f>
        <v>0</v>
      </c>
      <c r="K82" s="72">
        <f>SUMIFS('Ad ExpenseData'!$F$2:$F$207,'Ad ExpenseData'!$E$2:$E$207,"Ads: AMS*",'Ad ExpenseData'!$B$2:$B$207,'Ads Summary'!K81,'Ad ExpenseData'!$C$2:$C$207,'Ads Summary'!$A$81)</f>
        <v>0</v>
      </c>
      <c r="L82" s="72">
        <f>SUMIFS('Ad ExpenseData'!$F$2:$F$207,'Ad ExpenseData'!$E$2:$E$207,"Ads: AMS*",'Ad ExpenseData'!$B$2:$B$207,'Ads Summary'!L81,'Ad ExpenseData'!$C$2:$C$207,'Ads Summary'!$A$81)</f>
        <v>0</v>
      </c>
      <c r="M82" s="72">
        <f>SUMIFS('Ad ExpenseData'!$F$2:$F$207,'Ad ExpenseData'!$E$2:$E$207,"Ads: AMS*",'Ad ExpenseData'!$B$2:$B$207,'Ads Summary'!M81,'Ad ExpenseData'!$C$2:$C$207,'Ads Summary'!$A$81)</f>
        <v>0</v>
      </c>
      <c r="N82" s="72">
        <f>SUM(B82:M82)</f>
        <v>215861</v>
      </c>
    </row>
    <row r="83" spans="1:14" ht="18.75" customHeight="1" x14ac:dyDescent="0.25">
      <c r="A83" s="75" t="s">
        <v>60</v>
      </c>
      <c r="B83" s="70">
        <f>SUMIFS('Ad ExpenseData'!$G$2:$G$207,'Ad ExpenseData'!$E$2:$E$207,"Ads: AMS*",'Ad ExpenseData'!$B$2:$B$207,'Ads Summary'!B81,'Ad ExpenseData'!$C$2:$C$207,'Ads Summary'!$A$81)</f>
        <v>0</v>
      </c>
      <c r="C83" s="70">
        <f>SUMIFS('Ad ExpenseData'!$G$2:$G$207,'Ad ExpenseData'!$E$2:$E$207,"Ads: AMS*",'Ad ExpenseData'!$B$2:$B$207,'Ads Summary'!C81,'Ad ExpenseData'!$C$2:$C$207,'Ads Summary'!$A$81)</f>
        <v>0</v>
      </c>
      <c r="D83" s="70">
        <f>SUMIFS('Ad ExpenseData'!$G$2:$G$207,'Ad ExpenseData'!$E$2:$E$207,"Ads: AMS*",'Ad ExpenseData'!$B$2:$B$207,'Ads Summary'!D81,'Ad ExpenseData'!$C$2:$C$207,'Ads Summary'!$A$81)</f>
        <v>0</v>
      </c>
      <c r="E83" s="70">
        <f>SUMIFS('Ad ExpenseData'!$G$2:$G$207,'Ad ExpenseData'!$E$2:$E$207,"Ads: AMS*",'Ad ExpenseData'!$B$2:$B$207,'Ads Summary'!E81,'Ad ExpenseData'!$C$2:$C$207,'Ads Summary'!$A$81)</f>
        <v>0</v>
      </c>
      <c r="F83" s="70">
        <f>'AAS Series 2 Data'!O43</f>
        <v>754</v>
      </c>
      <c r="G83" s="70">
        <f>SUMIFS('Ad ExpenseData'!$G$2:$G$207,'Ad ExpenseData'!$E$2:$E$207,"Ads: AMS*",'Ad ExpenseData'!$B$2:$B$207,'Ads Summary'!G81,'Ad ExpenseData'!$C$2:$C$207,'Ads Summary'!$A$81)</f>
        <v>0</v>
      </c>
      <c r="H83" s="70">
        <f>SUMIFS('Ad ExpenseData'!$G$2:$G$207,'Ad ExpenseData'!$E$2:$E$207,"Ads: AMS*",'Ad ExpenseData'!$B$2:$B$207,'Ads Summary'!H81,'Ad ExpenseData'!$C$2:$C$207,'Ads Summary'!$A$81)</f>
        <v>0</v>
      </c>
      <c r="I83" s="70">
        <f>SUMIFS('Ad ExpenseData'!$G$2:$G$207,'Ad ExpenseData'!$E$2:$E$207,"Ads: AMS*",'Ad ExpenseData'!$B$2:$B$207,'Ads Summary'!I81,'Ad ExpenseData'!$C$2:$C$207,'Ads Summary'!$A$81)</f>
        <v>0</v>
      </c>
      <c r="J83" s="70">
        <f>SUMIFS('Ad ExpenseData'!$G$2:$G$207,'Ad ExpenseData'!$E$2:$E$207,"Ads: AMS*",'Ad ExpenseData'!$B$2:$B$207,'Ads Summary'!J81,'Ad ExpenseData'!$C$2:$C$207,'Ads Summary'!$A$81)</f>
        <v>0</v>
      </c>
      <c r="K83" s="70">
        <f>SUMIFS('Ad ExpenseData'!$G$2:$G$207,'Ad ExpenseData'!$E$2:$E$207,"Ads: AMS*",'Ad ExpenseData'!$B$2:$B$207,'Ads Summary'!K81,'Ad ExpenseData'!$C$2:$C$207,'Ads Summary'!$A$81)</f>
        <v>0</v>
      </c>
      <c r="L83" s="70">
        <f>SUMIFS('Ad ExpenseData'!$G$2:$G$207,'Ad ExpenseData'!$E$2:$E$207,"Ads: AMS*",'Ad ExpenseData'!$B$2:$B$207,'Ads Summary'!L81,'Ad ExpenseData'!$C$2:$C$207,'Ads Summary'!$A$81)</f>
        <v>0</v>
      </c>
      <c r="M83" s="70">
        <f>SUMIFS('Ad ExpenseData'!$G$2:$G$207,'Ad ExpenseData'!$E$2:$E$207,"Ads: AMS*",'Ad ExpenseData'!$B$2:$B$207,'Ads Summary'!M81,'Ad ExpenseData'!$C$2:$C$207,'Ads Summary'!$A$81)</f>
        <v>0</v>
      </c>
      <c r="N83" s="70">
        <f>SUM(B83:M83)</f>
        <v>754</v>
      </c>
    </row>
    <row r="84" spans="1:14" ht="18.75" customHeight="1" x14ac:dyDescent="0.25">
      <c r="A84" s="71" t="s">
        <v>114</v>
      </c>
      <c r="B84" s="72" t="str">
        <f>IF(B82=0,"",B82/B83)</f>
        <v/>
      </c>
      <c r="C84" s="72" t="str">
        <f t="shared" ref="C84:M84" si="21">IF(C82=0,"",C82/C83)</f>
        <v/>
      </c>
      <c r="D84" s="72" t="str">
        <f t="shared" si="21"/>
        <v/>
      </c>
      <c r="E84" s="72" t="str">
        <f t="shared" si="21"/>
        <v/>
      </c>
      <c r="F84" s="72">
        <f>'AAS Series 2 Data'!O44</f>
        <v>184.13</v>
      </c>
      <c r="G84" s="72" t="str">
        <f t="shared" si="21"/>
        <v/>
      </c>
      <c r="H84" s="72" t="str">
        <f t="shared" si="21"/>
        <v/>
      </c>
      <c r="I84" s="72" t="str">
        <f t="shared" si="21"/>
        <v/>
      </c>
      <c r="J84" s="72" t="str">
        <f t="shared" si="21"/>
        <v/>
      </c>
      <c r="K84" s="72" t="str">
        <f t="shared" si="21"/>
        <v/>
      </c>
      <c r="L84" s="72" t="str">
        <f t="shared" si="21"/>
        <v/>
      </c>
      <c r="M84" s="72" t="str">
        <f t="shared" si="21"/>
        <v/>
      </c>
      <c r="N84" s="72">
        <f>SUM(B84:M84)</f>
        <v>184.13</v>
      </c>
    </row>
    <row r="85" spans="1:14" ht="18.75" customHeight="1" x14ac:dyDescent="0.25">
      <c r="A85" s="75" t="s">
        <v>61</v>
      </c>
      <c r="B85" s="77" t="str">
        <f>IF(B82=0,"",B83/B82)</f>
        <v/>
      </c>
      <c r="C85" s="77" t="str">
        <f>IF(C82=0,"",C83/C82)</f>
        <v/>
      </c>
      <c r="D85" s="77" t="str">
        <f t="shared" ref="D85:M85" si="22">IF(D82=0,"",D83/D82)</f>
        <v/>
      </c>
      <c r="E85" s="77" t="str">
        <f t="shared" si="22"/>
        <v/>
      </c>
      <c r="F85" s="77">
        <f t="shared" si="22"/>
        <v>3.4929885435534902E-3</v>
      </c>
      <c r="G85" s="77" t="str">
        <f t="shared" si="22"/>
        <v/>
      </c>
      <c r="H85" s="77" t="str">
        <f t="shared" si="22"/>
        <v/>
      </c>
      <c r="I85" s="77" t="str">
        <f t="shared" si="22"/>
        <v/>
      </c>
      <c r="J85" s="77" t="str">
        <f t="shared" si="22"/>
        <v/>
      </c>
      <c r="K85" s="77" t="str">
        <f t="shared" si="22"/>
        <v/>
      </c>
      <c r="L85" s="77" t="str">
        <f t="shared" si="22"/>
        <v/>
      </c>
      <c r="M85" s="77" t="str">
        <f t="shared" si="22"/>
        <v/>
      </c>
      <c r="N85" s="77">
        <f>IF(N82=0,"",N83/N82)</f>
        <v>3.4929885435534902E-3</v>
      </c>
    </row>
    <row r="86" spans="1:14" ht="18.75" customHeight="1" x14ac:dyDescent="0.25">
      <c r="A86" s="71" t="s">
        <v>65</v>
      </c>
      <c r="B86" s="73" t="str">
        <f>IF(B82=0,"",B87/B83)</f>
        <v/>
      </c>
      <c r="C86" s="73" t="str">
        <f>IF(C82=0,"",C87/C83)</f>
        <v/>
      </c>
      <c r="D86" s="73" t="str">
        <f t="shared" ref="D86:N86" si="23">IF(D82=0,"",D87/D83)</f>
        <v/>
      </c>
      <c r="E86" s="73" t="str">
        <f t="shared" si="23"/>
        <v/>
      </c>
      <c r="F86" s="73">
        <f t="shared" si="23"/>
        <v>0</v>
      </c>
      <c r="G86" s="73" t="str">
        <f t="shared" si="23"/>
        <v/>
      </c>
      <c r="H86" s="73" t="str">
        <f t="shared" si="23"/>
        <v/>
      </c>
      <c r="I86" s="73" t="str">
        <f t="shared" si="23"/>
        <v/>
      </c>
      <c r="J86" s="73" t="str">
        <f t="shared" si="23"/>
        <v/>
      </c>
      <c r="K86" s="73" t="str">
        <f t="shared" si="23"/>
        <v/>
      </c>
      <c r="L86" s="73" t="str">
        <f t="shared" si="23"/>
        <v/>
      </c>
      <c r="M86" s="73" t="str">
        <f t="shared" si="23"/>
        <v/>
      </c>
      <c r="N86" s="73">
        <f t="shared" si="23"/>
        <v>0</v>
      </c>
    </row>
    <row r="87" spans="1:14" ht="18.75" customHeight="1" x14ac:dyDescent="0.25">
      <c r="A87" s="75" t="s">
        <v>66</v>
      </c>
      <c r="B87" s="63">
        <f>SUMIFS('Ad ExpenseData'!$D$2:$D$207,'Ad ExpenseData'!$E$2:$E$207,"Ads: AMS*",'Ad ExpenseData'!$B$2:$B$207,'Ads Summary'!B81,'Ad ExpenseData'!$C$2:$C$207,'Ads Summary'!$A$81)</f>
        <v>0</v>
      </c>
      <c r="C87" s="63">
        <f>SUMIFS('Ad ExpenseData'!$D$2:$D$207,'Ad ExpenseData'!$E$2:$E$207,"Ads: AMS*",'Ad ExpenseData'!$B$2:$B$207,'Ads Summary'!C81,'Ad ExpenseData'!$C$2:$C$207,'Ads Summary'!$A$81)</f>
        <v>0</v>
      </c>
      <c r="D87" s="63">
        <f>SUMIFS('Ad ExpenseData'!$D$2:$D$207,'Ad ExpenseData'!$E$2:$E$207,"Ads: AMS*",'Ad ExpenseData'!$B$2:$B$207,'Ads Summary'!D81,'Ad ExpenseData'!$C$2:$C$207,'Ads Summary'!$A$81)</f>
        <v>0</v>
      </c>
      <c r="E87" s="63">
        <f>SUMIFS('Ad ExpenseData'!$D$2:$D$207,'Ad ExpenseData'!$E$2:$E$207,"Ads: AMS*",'Ad ExpenseData'!$B$2:$B$207,'Ads Summary'!E81,'Ad ExpenseData'!$C$2:$C$207,'Ads Summary'!$A$81)</f>
        <v>0</v>
      </c>
      <c r="F87" s="63">
        <f>SUMIFS('Ad ExpenseData'!$D$2:$D$207,'Ad ExpenseData'!$E$2:$E$207,"Ads: AMS*",'Ad ExpenseData'!$B$2:$B$207,'Ads Summary'!F81,'Ad ExpenseData'!$C$2:$C$207,'Ads Summary'!$A$81)</f>
        <v>0</v>
      </c>
      <c r="G87" s="63">
        <f>SUMIFS('Ad ExpenseData'!$D$2:$D$207,'Ad ExpenseData'!$E$2:$E$207,"Ads: AMS*",'Ad ExpenseData'!$B$2:$B$207,'Ads Summary'!G81,'Ad ExpenseData'!$C$2:$C$207,'Ads Summary'!$A$81)</f>
        <v>0</v>
      </c>
      <c r="H87" s="63">
        <f>SUMIFS('Ad ExpenseData'!$D$2:$D$207,'Ad ExpenseData'!$E$2:$E$207,"Ads: AMS*",'Ad ExpenseData'!$B$2:$B$207,'Ads Summary'!H81,'Ad ExpenseData'!$C$2:$C$207,'Ads Summary'!$A$81)</f>
        <v>0</v>
      </c>
      <c r="I87" s="63">
        <f>SUMIFS('Ad ExpenseData'!$D$2:$D$207,'Ad ExpenseData'!$E$2:$E$207,"Ads: AMS*",'Ad ExpenseData'!$B$2:$B$207,'Ads Summary'!I81,'Ad ExpenseData'!$C$2:$C$207,'Ads Summary'!$A$81)</f>
        <v>0</v>
      </c>
      <c r="J87" s="63">
        <f>SUMIFS('Ad ExpenseData'!$D$2:$D$207,'Ad ExpenseData'!$E$2:$E$207,"Ads: AMS*",'Ad ExpenseData'!$B$2:$B$207,'Ads Summary'!J81,'Ad ExpenseData'!$C$2:$C$207,'Ads Summary'!$A$81)</f>
        <v>0</v>
      </c>
      <c r="K87" s="63">
        <f>SUMIFS('Ad ExpenseData'!$D$2:$D$207,'Ad ExpenseData'!$E$2:$E$207,"Ads: AMS*",'Ad ExpenseData'!$B$2:$B$207,'Ads Summary'!K81,'Ad ExpenseData'!$C$2:$C$207,'Ads Summary'!$A$81)</f>
        <v>0</v>
      </c>
      <c r="L87" s="63">
        <f>SUMIFS('Ad ExpenseData'!$D$2:$D$207,'Ad ExpenseData'!$E$2:$E$207,"Ads: AMS*",'Ad ExpenseData'!$B$2:$B$207,'Ads Summary'!L81,'Ad ExpenseData'!$C$2:$C$207,'Ads Summary'!$A$81)</f>
        <v>0</v>
      </c>
      <c r="M87" s="63">
        <f>SUMIFS('Ad ExpenseData'!$D$2:$D$207,'Ad ExpenseData'!$E$2:$E$207,"Ads: AMS*",'Ad ExpenseData'!$B$2:$B$207,'Ads Summary'!M81,'Ad ExpenseData'!$C$2:$C$207,'Ads Summary'!$A$81)</f>
        <v>0</v>
      </c>
      <c r="N87" s="63">
        <f>SUM(B87:M87)</f>
        <v>0</v>
      </c>
    </row>
    <row r="88" spans="1:14" ht="18.75" customHeight="1" x14ac:dyDescent="0.25">
      <c r="A88" s="71" t="s">
        <v>71</v>
      </c>
      <c r="B88" s="79">
        <f>'P&amp;L'!C31</f>
        <v>0</v>
      </c>
      <c r="C88" s="79">
        <f>'P&amp;L'!D31</f>
        <v>0</v>
      </c>
      <c r="D88" s="79">
        <f>'P&amp;L'!E31</f>
        <v>0</v>
      </c>
      <c r="E88" s="79">
        <f>'P&amp;L'!F31</f>
        <v>0</v>
      </c>
      <c r="F88" s="79">
        <f>'AAS Series 2 Data'!O48</f>
        <v>316.77000000000004</v>
      </c>
      <c r="G88" s="79">
        <f>'P&amp;L'!H31</f>
        <v>0</v>
      </c>
      <c r="H88" s="79">
        <f>'P&amp;L'!I31</f>
        <v>0</v>
      </c>
      <c r="I88" s="79">
        <f>'P&amp;L'!J31</f>
        <v>0</v>
      </c>
      <c r="J88" s="79">
        <f>'P&amp;L'!K31</f>
        <v>0</v>
      </c>
      <c r="K88" s="79">
        <f>'P&amp;L'!L31</f>
        <v>0</v>
      </c>
      <c r="L88" s="79">
        <f>'P&amp;L'!M31</f>
        <v>0</v>
      </c>
      <c r="M88" s="79">
        <f>'P&amp;L'!N31</f>
        <v>0</v>
      </c>
      <c r="N88" s="73">
        <f>SUM(B88:M88)</f>
        <v>316.77000000000004</v>
      </c>
    </row>
    <row r="89" spans="1:14" ht="18.75" customHeight="1" x14ac:dyDescent="0.25">
      <c r="A89" s="75" t="s">
        <v>77</v>
      </c>
      <c r="B89" s="78">
        <f>SUMIFS('Income &amp; Sales Data'!$E$2:$E$207,'Income &amp; Sales Data'!$B$2:$B$207,'Ads Summary'!$A$81,'Income &amp; Sales Data'!$F$2:$F$207,'Ads Summary'!$A$89,'Income &amp; Sales Data'!$A$2:$A$207,'Ads Summary'!B81)</f>
        <v>0</v>
      </c>
      <c r="C89" s="78">
        <f>SUMIFS('Income &amp; Sales Data'!$E$2:$E$207,'Income &amp; Sales Data'!$B$2:$B$207,'Ads Summary'!$A$81,'Income &amp; Sales Data'!$F$2:$F$207,'Ads Summary'!$A$89,'Income &amp; Sales Data'!$A$2:$A$207,'Ads Summary'!C81)</f>
        <v>0</v>
      </c>
      <c r="D89" s="78">
        <f>SUMIFS('Income &amp; Sales Data'!$E$2:$E$207,'Income &amp; Sales Data'!$B$2:$B$207,'Ads Summary'!$A$81,'Income &amp; Sales Data'!$F$2:$F$207,'Ads Summary'!$A$89,'Income &amp; Sales Data'!$A$2:$A$207,'Ads Summary'!D81)</f>
        <v>0</v>
      </c>
      <c r="E89" s="78">
        <f>SUMIFS('Income &amp; Sales Data'!$E$2:$E$207,'Income &amp; Sales Data'!$B$2:$B$207,'Ads Summary'!$A$81,'Income &amp; Sales Data'!$F$2:$F$207,'Ads Summary'!$A$89,'Income &amp; Sales Data'!$A$2:$A$207,'Ads Summary'!E81)</f>
        <v>0</v>
      </c>
      <c r="F89" s="78">
        <f>'AAS Series 2 Data'!O49</f>
        <v>46</v>
      </c>
      <c r="G89" s="78">
        <f>SUMIFS('Income &amp; Sales Data'!$E$2:$E$207,'Income &amp; Sales Data'!$B$2:$B$207,'Ads Summary'!$A$81,'Income &amp; Sales Data'!$F$2:$F$207,'Ads Summary'!$A$89,'Income &amp; Sales Data'!$A$2:$A$207,'Ads Summary'!G81)</f>
        <v>0</v>
      </c>
      <c r="H89" s="78">
        <f>SUMIFS('Income &amp; Sales Data'!$E$2:$E$207,'Income &amp; Sales Data'!$B$2:$B$207,'Ads Summary'!$A$81,'Income &amp; Sales Data'!$F$2:$F$207,'Ads Summary'!$A$89,'Income &amp; Sales Data'!$A$2:$A$207,'Ads Summary'!H81)</f>
        <v>0</v>
      </c>
      <c r="I89" s="78">
        <f>SUMIFS('Income &amp; Sales Data'!$E$2:$E$207,'Income &amp; Sales Data'!$B$2:$B$207,'Ads Summary'!$A$81,'Income &amp; Sales Data'!$F$2:$F$207,'Ads Summary'!$A$89,'Income &amp; Sales Data'!$A$2:$A$207,'Ads Summary'!I81)</f>
        <v>0</v>
      </c>
      <c r="J89" s="78">
        <f>SUMIFS('Income &amp; Sales Data'!$E$2:$E$207,'Income &amp; Sales Data'!$B$2:$B$207,'Ads Summary'!$A$81,'Income &amp; Sales Data'!$F$2:$F$207,'Ads Summary'!$A$89,'Income &amp; Sales Data'!$A$2:$A$207,'Ads Summary'!J81)</f>
        <v>0</v>
      </c>
      <c r="K89" s="78">
        <f>SUMIFS('Income &amp; Sales Data'!$E$2:$E$207,'Income &amp; Sales Data'!$B$2:$B$207,'Ads Summary'!$A$81,'Income &amp; Sales Data'!$F$2:$F$207,'Ads Summary'!$A$89,'Income &amp; Sales Data'!$A$2:$A$207,'Ads Summary'!K81)</f>
        <v>0</v>
      </c>
      <c r="L89" s="78">
        <f>SUMIFS('Income &amp; Sales Data'!$E$2:$E$207,'Income &amp; Sales Data'!$B$2:$B$207,'Ads Summary'!$A$81,'Income &amp; Sales Data'!$F$2:$F$207,'Ads Summary'!$A$89,'Income &amp; Sales Data'!$A$2:$A$207,'Ads Summary'!L81)</f>
        <v>0</v>
      </c>
      <c r="M89" s="78">
        <f>SUMIFS('Income &amp; Sales Data'!$E$2:$E$207,'Income &amp; Sales Data'!$B$2:$B$207,'Ads Summary'!$A$81,'Income &amp; Sales Data'!$F$2:$F$207,'Ads Summary'!$A$89,'Income &amp; Sales Data'!$A$2:$A$207,'Ads Summary'!M81)</f>
        <v>0</v>
      </c>
      <c r="N89" s="78">
        <f>SUM(B89:M89)</f>
        <v>46</v>
      </c>
    </row>
    <row r="90" spans="1:14" ht="18.75" customHeight="1" x14ac:dyDescent="0.25">
      <c r="A90" s="71" t="s">
        <v>67</v>
      </c>
      <c r="B90" s="72">
        <f>SUMIFS('Income &amp; Sales Data'!$E$2:$E$207,'Income &amp; Sales Data'!$B$2:$B$207,'Ads Summary'!$A$81,'Income &amp; Sales Data'!$F$2:$F$207,'Ads Summary'!$A$90,'Income &amp; Sales Data'!$A$2:$A$207,'Ads Summary'!B81)</f>
        <v>0</v>
      </c>
      <c r="C90" s="72">
        <f>SUMIFS('Income &amp; Sales Data'!$E$2:$E$207,'Income &amp; Sales Data'!$B$2:$B$207,'Ads Summary'!$A$81,'Income &amp; Sales Data'!$F$2:$F$207,'Ads Summary'!$A$90,'Income &amp; Sales Data'!$A$2:$A$207,'Ads Summary'!C81)</f>
        <v>0</v>
      </c>
      <c r="D90" s="72">
        <f>SUMIFS('Income &amp; Sales Data'!$E$2:$E$207,'Income &amp; Sales Data'!$B$2:$B$207,'Ads Summary'!$A$81,'Income &amp; Sales Data'!$F$2:$F$207,'Ads Summary'!$A$90,'Income &amp; Sales Data'!$A$2:$A$207,'Ads Summary'!D81)</f>
        <v>0</v>
      </c>
      <c r="E90" s="72">
        <f>SUMIFS('Income &amp; Sales Data'!$E$2:$E$207,'Income &amp; Sales Data'!$B$2:$B$207,'Ads Summary'!$A$81,'Income &amp; Sales Data'!$F$2:$F$207,'Ads Summary'!$A$90,'Income &amp; Sales Data'!$A$2:$A$207,'Ads Summary'!E81)</f>
        <v>0</v>
      </c>
      <c r="F90" s="72">
        <f>'AAS Series 2 Data'!O51</f>
        <v>35639</v>
      </c>
      <c r="G90" s="72">
        <f>SUMIFS('Income &amp; Sales Data'!$E$2:$E$207,'Income &amp; Sales Data'!$B$2:$B$207,'Ads Summary'!$A$81,'Income &amp; Sales Data'!$F$2:$F$207,'Ads Summary'!$A$90,'Income &amp; Sales Data'!$A$2:$A$207,'Ads Summary'!G81)</f>
        <v>0</v>
      </c>
      <c r="H90" s="72">
        <f>SUMIFS('Income &amp; Sales Data'!$E$2:$E$207,'Income &amp; Sales Data'!$B$2:$B$207,'Ads Summary'!$A$81,'Income &amp; Sales Data'!$F$2:$F$207,'Ads Summary'!$A$90,'Income &amp; Sales Data'!$A$2:$A$207,'Ads Summary'!H81)</f>
        <v>0</v>
      </c>
      <c r="I90" s="72">
        <f>SUMIFS('Income &amp; Sales Data'!$E$2:$E$207,'Income &amp; Sales Data'!$B$2:$B$207,'Ads Summary'!$A$81,'Income &amp; Sales Data'!$F$2:$F$207,'Ads Summary'!$A$90,'Income &amp; Sales Data'!$A$2:$A$207,'Ads Summary'!I81)</f>
        <v>0</v>
      </c>
      <c r="J90" s="72">
        <f>SUMIFS('Income &amp; Sales Data'!$E$2:$E$207,'Income &amp; Sales Data'!$B$2:$B$207,'Ads Summary'!$A$81,'Income &amp; Sales Data'!$F$2:$F$207,'Ads Summary'!$A$90,'Income &amp; Sales Data'!$A$2:$A$207,'Ads Summary'!J81)</f>
        <v>0</v>
      </c>
      <c r="K90" s="72">
        <f>SUMIFS('Income &amp; Sales Data'!$E$2:$E$207,'Income &amp; Sales Data'!$B$2:$B$207,'Ads Summary'!$A$81,'Income &amp; Sales Data'!$F$2:$F$207,'Ads Summary'!$A$90,'Income &amp; Sales Data'!$A$2:$A$207,'Ads Summary'!K81)</f>
        <v>0</v>
      </c>
      <c r="L90" s="72">
        <f>SUMIFS('Income &amp; Sales Data'!$E$2:$E$207,'Income &amp; Sales Data'!$B$2:$B$207,'Ads Summary'!$A$81,'Income &amp; Sales Data'!$F$2:$F$207,'Ads Summary'!$A$90,'Income &amp; Sales Data'!$A$2:$A$207,'Ads Summary'!L81)</f>
        <v>0</v>
      </c>
      <c r="M90" s="72">
        <f>SUMIFS('Income &amp; Sales Data'!$E$2:$E$207,'Income &amp; Sales Data'!$B$2:$B$207,'Ads Summary'!$A$81,'Income &amp; Sales Data'!$F$2:$F$207,'Ads Summary'!$A$90,'Income &amp; Sales Data'!$A$2:$A$207,'Ads Summary'!M81)</f>
        <v>0</v>
      </c>
      <c r="N90" s="72">
        <f>SUM(B90:M90)</f>
        <v>35639</v>
      </c>
    </row>
    <row r="91" spans="1:14" ht="18.75" customHeight="1" x14ac:dyDescent="0.25">
      <c r="A91" s="75" t="s">
        <v>72</v>
      </c>
      <c r="B91" s="70">
        <v>1222</v>
      </c>
      <c r="C91" s="70">
        <v>1222</v>
      </c>
      <c r="D91" s="70">
        <v>1222</v>
      </c>
      <c r="E91" s="70">
        <v>1222</v>
      </c>
      <c r="F91" s="70">
        <f>'AAS Series 2 Data'!O52</f>
        <v>1222</v>
      </c>
      <c r="G91" s="70">
        <v>1222</v>
      </c>
      <c r="H91" s="70">
        <v>1222</v>
      </c>
      <c r="I91" s="70">
        <v>1222</v>
      </c>
      <c r="J91" s="70">
        <v>1222</v>
      </c>
      <c r="K91" s="70">
        <v>1222</v>
      </c>
      <c r="L91" s="70">
        <v>1222</v>
      </c>
      <c r="M91" s="70">
        <v>1222</v>
      </c>
      <c r="N91" s="76"/>
    </row>
    <row r="92" spans="1:14" ht="18.75" customHeight="1" x14ac:dyDescent="0.25">
      <c r="A92" s="71" t="s">
        <v>76</v>
      </c>
      <c r="B92" s="80" t="str">
        <f>IF(B82=0,"",B84/B89)</f>
        <v/>
      </c>
      <c r="C92" s="80" t="str">
        <f t="shared" ref="C92:N92" si="24">IF(C82=0,"",C84/C89)</f>
        <v/>
      </c>
      <c r="D92" s="80" t="str">
        <f t="shared" si="24"/>
        <v/>
      </c>
      <c r="E92" s="80" t="str">
        <f t="shared" si="24"/>
        <v/>
      </c>
      <c r="F92" s="80">
        <f t="shared" si="24"/>
        <v>4.0028260869565218</v>
      </c>
      <c r="G92" s="80" t="str">
        <f t="shared" si="24"/>
        <v/>
      </c>
      <c r="H92" s="80" t="str">
        <f t="shared" si="24"/>
        <v/>
      </c>
      <c r="I92" s="80" t="str">
        <f t="shared" si="24"/>
        <v/>
      </c>
      <c r="J92" s="80" t="str">
        <f t="shared" si="24"/>
        <v/>
      </c>
      <c r="K92" s="80" t="str">
        <f t="shared" si="24"/>
        <v/>
      </c>
      <c r="L92" s="80" t="str">
        <f t="shared" si="24"/>
        <v/>
      </c>
      <c r="M92" s="80" t="str">
        <f t="shared" si="24"/>
        <v/>
      </c>
      <c r="N92" s="80">
        <f t="shared" si="24"/>
        <v>4.0028260869565218</v>
      </c>
    </row>
    <row r="93" spans="1:14" ht="18.75" customHeight="1" x14ac:dyDescent="0.25">
      <c r="A93" s="75" t="s">
        <v>73</v>
      </c>
      <c r="B93" s="78">
        <f>IF(B90=0,0,B90/B91)</f>
        <v>0</v>
      </c>
      <c r="C93" s="78">
        <f t="shared" ref="C93:M93" si="25">IF(C90=0,0,C90/C91)</f>
        <v>0</v>
      </c>
      <c r="D93" s="78">
        <f t="shared" si="25"/>
        <v>0</v>
      </c>
      <c r="E93" s="78">
        <f t="shared" si="25"/>
        <v>0</v>
      </c>
      <c r="F93" s="78">
        <f t="shared" si="25"/>
        <v>29.164484451718494</v>
      </c>
      <c r="G93" s="78">
        <f t="shared" si="25"/>
        <v>0</v>
      </c>
      <c r="H93" s="78">
        <f t="shared" si="25"/>
        <v>0</v>
      </c>
      <c r="I93" s="78">
        <f t="shared" si="25"/>
        <v>0</v>
      </c>
      <c r="J93" s="78">
        <f t="shared" si="25"/>
        <v>0</v>
      </c>
      <c r="K93" s="78">
        <f t="shared" si="25"/>
        <v>0</v>
      </c>
      <c r="L93" s="78">
        <f t="shared" si="25"/>
        <v>0</v>
      </c>
      <c r="M93" s="78">
        <f t="shared" si="25"/>
        <v>0</v>
      </c>
      <c r="N93" s="78">
        <f>SUM(B93:M93)</f>
        <v>29.164484451718494</v>
      </c>
    </row>
    <row r="94" spans="1:14" ht="18.75" customHeight="1" thickBot="1" x14ac:dyDescent="0.3">
      <c r="A94" s="74" t="s">
        <v>74</v>
      </c>
      <c r="B94" s="81" t="str">
        <f>IF(B82=0,"",(B93+B89)/B83)</f>
        <v/>
      </c>
      <c r="C94" s="81" t="str">
        <f t="shared" ref="C94:N94" si="26">IF(C82=0,"",(C93+C89)/C83)</f>
        <v/>
      </c>
      <c r="D94" s="81" t="str">
        <f t="shared" si="26"/>
        <v/>
      </c>
      <c r="E94" s="81" t="str">
        <f t="shared" si="26"/>
        <v/>
      </c>
      <c r="F94" s="81">
        <f t="shared" si="26"/>
        <v>9.968764516143036E-2</v>
      </c>
      <c r="G94" s="81" t="str">
        <f t="shared" si="26"/>
        <v/>
      </c>
      <c r="H94" s="81" t="str">
        <f t="shared" si="26"/>
        <v/>
      </c>
      <c r="I94" s="81" t="str">
        <f t="shared" si="26"/>
        <v/>
      </c>
      <c r="J94" s="81" t="str">
        <f t="shared" si="26"/>
        <v/>
      </c>
      <c r="K94" s="81" t="str">
        <f t="shared" si="26"/>
        <v/>
      </c>
      <c r="L94" s="81" t="str">
        <f t="shared" si="26"/>
        <v/>
      </c>
      <c r="M94" s="81" t="str">
        <f t="shared" si="26"/>
        <v/>
      </c>
      <c r="N94" s="81">
        <f t="shared" si="26"/>
        <v>9.968764516143036E-2</v>
      </c>
    </row>
    <row r="95" spans="1:14" ht="18.75" customHeight="1" thickTop="1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</row>
    <row r="96" spans="1:14" ht="18.75" x14ac:dyDescent="0.3">
      <c r="A96" s="108" t="str">
        <f>A63</f>
        <v>Series 1</v>
      </c>
      <c r="B96" s="107" t="s">
        <v>22</v>
      </c>
      <c r="C96" s="107" t="s">
        <v>20</v>
      </c>
      <c r="D96" s="107" t="s">
        <v>23</v>
      </c>
      <c r="E96" s="107" t="s">
        <v>24</v>
      </c>
      <c r="F96" s="107" t="s">
        <v>5</v>
      </c>
      <c r="G96" s="107" t="s">
        <v>19</v>
      </c>
      <c r="H96" s="107" t="s">
        <v>11</v>
      </c>
      <c r="I96" s="107" t="s">
        <v>13</v>
      </c>
      <c r="J96" s="107" t="s">
        <v>14</v>
      </c>
      <c r="K96" s="107" t="s">
        <v>15</v>
      </c>
      <c r="L96" s="107" t="s">
        <v>16</v>
      </c>
      <c r="M96" s="107" t="s">
        <v>17</v>
      </c>
      <c r="N96" s="107" t="s">
        <v>18</v>
      </c>
    </row>
    <row r="97" spans="1:14" ht="18.75" customHeight="1" x14ac:dyDescent="0.25">
      <c r="A97" s="71" t="s">
        <v>59</v>
      </c>
      <c r="B97" s="72">
        <f>SUMIFS('Ad ExpenseData'!$F$2:$F$207,'Ad ExpenseData'!$E$2:$E$207,"Ads: AMS*",'Ad ExpenseData'!$B$2:$B$207,'Ads Summary'!B96,'Ad ExpenseData'!$C$2:$C$207,'Ads Summary'!$A$96)</f>
        <v>0</v>
      </c>
      <c r="C97" s="72">
        <f>SUMIFS('Ad ExpenseData'!$F$2:$F$207,'Ad ExpenseData'!$E$2:$E$207,"Ads: AMS*",'Ad ExpenseData'!$B$2:$B$207,'Ads Summary'!C96,'Ad ExpenseData'!$C$2:$C$207,'Ads Summary'!$A$96)</f>
        <v>0</v>
      </c>
      <c r="D97" s="72">
        <f>SUMIFS('Ad ExpenseData'!$F$2:$F$207,'Ad ExpenseData'!$E$2:$E$207,"Ads: AMS*",'Ad ExpenseData'!$B$2:$B$207,'Ads Summary'!D96,'Ad ExpenseData'!$C$2:$C$207,'Ads Summary'!$A$96)</f>
        <v>0</v>
      </c>
      <c r="E97" s="72">
        <f>SUMIFS('Ad ExpenseData'!$F$2:$F$207,'Ad ExpenseData'!$E$2:$E$207,"Ads: AMS*",'Ad ExpenseData'!$B$2:$B$207,'Ads Summary'!E96,'Ad ExpenseData'!$C$2:$C$207,'Ads Summary'!$A$96)</f>
        <v>0</v>
      </c>
      <c r="F97" s="72">
        <f>'AAS Series 1 Data'!O42</f>
        <v>1271339</v>
      </c>
      <c r="G97" s="72">
        <f>SUMIFS('Ad ExpenseData'!$F$2:$F$207,'Ad ExpenseData'!$E$2:$E$207,"Ads: AMS*",'Ad ExpenseData'!$B$2:$B$207,'Ads Summary'!G96,'Ad ExpenseData'!$C$2:$C$207,'Ads Summary'!$A$96)</f>
        <v>0</v>
      </c>
      <c r="H97" s="72">
        <f>SUMIFS('Ad ExpenseData'!$F$2:$F$207,'Ad ExpenseData'!$E$2:$E$207,"Ads: AMS*",'Ad ExpenseData'!$B$2:$B$207,'Ads Summary'!H96,'Ad ExpenseData'!$C$2:$C$207,'Ads Summary'!$A$96)</f>
        <v>0</v>
      </c>
      <c r="I97" s="72">
        <f>SUMIFS('Ad ExpenseData'!$F$2:$F$207,'Ad ExpenseData'!$E$2:$E$207,"Ads: AMS*",'Ad ExpenseData'!$B$2:$B$207,'Ads Summary'!I96,'Ad ExpenseData'!$C$2:$C$207,'Ads Summary'!$A$96)</f>
        <v>0</v>
      </c>
      <c r="J97" s="72">
        <f>SUMIFS('Ad ExpenseData'!$F$2:$F$207,'Ad ExpenseData'!$E$2:$E$207,"Ads: AMS*",'Ad ExpenseData'!$B$2:$B$207,'Ads Summary'!J96,'Ad ExpenseData'!$C$2:$C$207,'Ads Summary'!$A$96)</f>
        <v>0</v>
      </c>
      <c r="K97" s="72">
        <f>SUMIFS('Ad ExpenseData'!$F$2:$F$207,'Ad ExpenseData'!$E$2:$E$207,"Ads: AMS*",'Ad ExpenseData'!$B$2:$B$207,'Ads Summary'!K96,'Ad ExpenseData'!$C$2:$C$207,'Ads Summary'!$A$96)</f>
        <v>0</v>
      </c>
      <c r="L97" s="72">
        <f>SUMIFS('Ad ExpenseData'!$F$2:$F$207,'Ad ExpenseData'!$E$2:$E$207,"Ads: AMS*",'Ad ExpenseData'!$B$2:$B$207,'Ads Summary'!L96,'Ad ExpenseData'!$C$2:$C$207,'Ads Summary'!$A$96)</f>
        <v>0</v>
      </c>
      <c r="M97" s="72">
        <f>SUMIFS('Ad ExpenseData'!$F$2:$F$207,'Ad ExpenseData'!$E$2:$E$207,"Ads: AMS*",'Ad ExpenseData'!$B$2:$B$207,'Ads Summary'!M96,'Ad ExpenseData'!$C$2:$C$207,'Ads Summary'!$A$96)</f>
        <v>0</v>
      </c>
      <c r="N97" s="72">
        <f>SUM(B97:M97)</f>
        <v>1271339</v>
      </c>
    </row>
    <row r="98" spans="1:14" ht="18.75" customHeight="1" x14ac:dyDescent="0.25">
      <c r="A98" s="75" t="s">
        <v>60</v>
      </c>
      <c r="B98" s="70">
        <f>SUMIFS('Ad ExpenseData'!$G$2:$G$207,'Ad ExpenseData'!$E$2:$E$207,"Ads: AMS*",'Ad ExpenseData'!$B$2:$B$207,'Ads Summary'!B96,'Ad ExpenseData'!$C$2:$C$207,'Ads Summary'!$A$96)</f>
        <v>0</v>
      </c>
      <c r="C98" s="70">
        <f>SUMIFS('Ad ExpenseData'!$G$2:$G$207,'Ad ExpenseData'!$E$2:$E$207,"Ads: AMS*",'Ad ExpenseData'!$B$2:$B$207,'Ads Summary'!C96,'Ad ExpenseData'!$C$2:$C$207,'Ads Summary'!$A$96)</f>
        <v>0</v>
      </c>
      <c r="D98" s="70">
        <f>SUMIFS('Ad ExpenseData'!$G$2:$G$207,'Ad ExpenseData'!$E$2:$E$207,"Ads: AMS*",'Ad ExpenseData'!$B$2:$B$207,'Ads Summary'!D96,'Ad ExpenseData'!$C$2:$C$207,'Ads Summary'!$A$96)</f>
        <v>0</v>
      </c>
      <c r="E98" s="70">
        <f>SUMIFS('Ad ExpenseData'!$G$2:$G$207,'Ad ExpenseData'!$E$2:$E$207,"Ads: AMS*",'Ad ExpenseData'!$B$2:$B$207,'Ads Summary'!E96,'Ad ExpenseData'!$C$2:$C$207,'Ads Summary'!$A$96)</f>
        <v>0</v>
      </c>
      <c r="F98" s="70">
        <f>'AAS Series 1 Data'!O43</f>
        <v>2537</v>
      </c>
      <c r="G98" s="70">
        <f>SUMIFS('Ad ExpenseData'!$G$2:$G$207,'Ad ExpenseData'!$E$2:$E$207,"Ads: AMS*",'Ad ExpenseData'!$B$2:$B$207,'Ads Summary'!G96,'Ad ExpenseData'!$C$2:$C$207,'Ads Summary'!$A$96)</f>
        <v>0</v>
      </c>
      <c r="H98" s="70">
        <f>SUMIFS('Ad ExpenseData'!$G$2:$G$207,'Ad ExpenseData'!$E$2:$E$207,"Ads: AMS*",'Ad ExpenseData'!$B$2:$B$207,'Ads Summary'!H96,'Ad ExpenseData'!$C$2:$C$207,'Ads Summary'!$A$96)</f>
        <v>0</v>
      </c>
      <c r="I98" s="70">
        <f>SUMIFS('Ad ExpenseData'!$G$2:$G$207,'Ad ExpenseData'!$E$2:$E$207,"Ads: AMS*",'Ad ExpenseData'!$B$2:$B$207,'Ads Summary'!I96,'Ad ExpenseData'!$C$2:$C$207,'Ads Summary'!$A$96)</f>
        <v>0</v>
      </c>
      <c r="J98" s="70">
        <f>SUMIFS('Ad ExpenseData'!$G$2:$G$207,'Ad ExpenseData'!$E$2:$E$207,"Ads: AMS*",'Ad ExpenseData'!$B$2:$B$207,'Ads Summary'!J96,'Ad ExpenseData'!$C$2:$C$207,'Ads Summary'!$A$96)</f>
        <v>0</v>
      </c>
      <c r="K98" s="70">
        <f>SUMIFS('Ad ExpenseData'!$G$2:$G$207,'Ad ExpenseData'!$E$2:$E$207,"Ads: AMS*",'Ad ExpenseData'!$B$2:$B$207,'Ads Summary'!K96,'Ad ExpenseData'!$C$2:$C$207,'Ads Summary'!$A$96)</f>
        <v>0</v>
      </c>
      <c r="L98" s="70">
        <f>SUMIFS('Ad ExpenseData'!$G$2:$G$207,'Ad ExpenseData'!$E$2:$E$207,"Ads: AMS*",'Ad ExpenseData'!$B$2:$B$207,'Ads Summary'!L96,'Ad ExpenseData'!$C$2:$C$207,'Ads Summary'!$A$96)</f>
        <v>0</v>
      </c>
      <c r="M98" s="70">
        <f>SUMIFS('Ad ExpenseData'!$G$2:$G$207,'Ad ExpenseData'!$E$2:$E$207,"Ads: AMS*",'Ad ExpenseData'!$B$2:$B$207,'Ads Summary'!M96,'Ad ExpenseData'!$C$2:$C$207,'Ads Summary'!$A$96)</f>
        <v>0</v>
      </c>
      <c r="N98" s="70">
        <f>SUM(B98:M98)</f>
        <v>2537</v>
      </c>
    </row>
    <row r="99" spans="1:14" ht="18.75" customHeight="1" x14ac:dyDescent="0.25">
      <c r="A99" s="71" t="s">
        <v>75</v>
      </c>
      <c r="B99" s="72" t="str">
        <f>IF(B97=0,"",B97/B98)</f>
        <v/>
      </c>
      <c r="C99" s="72" t="str">
        <f t="shared" ref="C99" si="27">IF(C97=0,"",C97/C98)</f>
        <v/>
      </c>
      <c r="D99" s="72" t="str">
        <f t="shared" ref="D99" si="28">IF(D97=0,"",D97/D98)</f>
        <v/>
      </c>
      <c r="E99" s="72" t="str">
        <f t="shared" ref="E99" si="29">IF(E97=0,"",E97/E98)</f>
        <v/>
      </c>
      <c r="F99" s="72">
        <f>'AAS Series 1 Data'!O44</f>
        <v>698.66000000000008</v>
      </c>
      <c r="G99" s="72" t="str">
        <f t="shared" ref="G99" si="30">IF(G97=0,"",G97/G98)</f>
        <v/>
      </c>
      <c r="H99" s="72" t="str">
        <f t="shared" ref="H99" si="31">IF(H97=0,"",H97/H98)</f>
        <v/>
      </c>
      <c r="I99" s="72" t="str">
        <f t="shared" ref="I99" si="32">IF(I97=0,"",I97/I98)</f>
        <v/>
      </c>
      <c r="J99" s="72" t="str">
        <f t="shared" ref="J99" si="33">IF(J97=0,"",J97/J98)</f>
        <v/>
      </c>
      <c r="K99" s="72" t="str">
        <f t="shared" ref="K99" si="34">IF(K97=0,"",K97/K98)</f>
        <v/>
      </c>
      <c r="L99" s="72" t="str">
        <f t="shared" ref="L99" si="35">IF(L97=0,"",L97/L98)</f>
        <v/>
      </c>
      <c r="M99" s="72" t="str">
        <f t="shared" ref="M99" si="36">IF(M97=0,"",M97/M98)</f>
        <v/>
      </c>
      <c r="N99" s="72">
        <f>SUM(B99:M99)</f>
        <v>698.66000000000008</v>
      </c>
    </row>
    <row r="100" spans="1:14" ht="18.75" customHeight="1" x14ac:dyDescent="0.25">
      <c r="A100" s="75" t="s">
        <v>61</v>
      </c>
      <c r="B100" s="77" t="str">
        <f>IF(B97=0,"",B98/B97)</f>
        <v/>
      </c>
      <c r="C100" s="77" t="str">
        <f>IF(C97=0,"",C98/C97)</f>
        <v/>
      </c>
      <c r="D100" s="77" t="str">
        <f t="shared" ref="D100" si="37">IF(D97=0,"",D98/D97)</f>
        <v/>
      </c>
      <c r="E100" s="77" t="str">
        <f t="shared" ref="E100" si="38">IF(E97=0,"",E98/E97)</f>
        <v/>
      </c>
      <c r="F100" s="77">
        <f t="shared" ref="F100" si="39">IF(F97=0,"",F98/F97)</f>
        <v>1.9955338426650955E-3</v>
      </c>
      <c r="G100" s="77" t="str">
        <f t="shared" ref="G100" si="40">IF(G97=0,"",G98/G97)</f>
        <v/>
      </c>
      <c r="H100" s="77" t="str">
        <f t="shared" ref="H100" si="41">IF(H97=0,"",H98/H97)</f>
        <v/>
      </c>
      <c r="I100" s="77" t="str">
        <f t="shared" ref="I100" si="42">IF(I97=0,"",I98/I97)</f>
        <v/>
      </c>
      <c r="J100" s="77" t="str">
        <f t="shared" ref="J100" si="43">IF(J97=0,"",J98/J97)</f>
        <v/>
      </c>
      <c r="K100" s="77" t="str">
        <f t="shared" ref="K100" si="44">IF(K97=0,"",K98/K97)</f>
        <v/>
      </c>
      <c r="L100" s="77" t="str">
        <f t="shared" ref="L100" si="45">IF(L97=0,"",L98/L97)</f>
        <v/>
      </c>
      <c r="M100" s="77" t="str">
        <f t="shared" ref="M100" si="46">IF(M97=0,"",M98/M97)</f>
        <v/>
      </c>
      <c r="N100" s="77">
        <f>IF(N97=0,"",N98/N97)</f>
        <v>1.9955338426650955E-3</v>
      </c>
    </row>
    <row r="101" spans="1:14" ht="18.75" customHeight="1" x14ac:dyDescent="0.25">
      <c r="A101" s="71" t="s">
        <v>65</v>
      </c>
      <c r="B101" s="73" t="str">
        <f>IF(B97=0,"",B102/B98)</f>
        <v/>
      </c>
      <c r="C101" s="73" t="str">
        <f>IF(C97=0,"",C102/C98)</f>
        <v/>
      </c>
      <c r="D101" s="73" t="str">
        <f t="shared" ref="D101" si="47">IF(D97=0,"",D102/D98)</f>
        <v/>
      </c>
      <c r="E101" s="73" t="str">
        <f t="shared" ref="E101" si="48">IF(E97=0,"",E102/E98)</f>
        <v/>
      </c>
      <c r="F101" s="73">
        <f t="shared" ref="F101" si="49">IF(F97=0,"",F102/F98)</f>
        <v>0</v>
      </c>
      <c r="G101" s="73" t="str">
        <f t="shared" ref="G101" si="50">IF(G97=0,"",G102/G98)</f>
        <v/>
      </c>
      <c r="H101" s="73" t="str">
        <f t="shared" ref="H101" si="51">IF(H97=0,"",H102/H98)</f>
        <v/>
      </c>
      <c r="I101" s="73" t="str">
        <f t="shared" ref="I101" si="52">IF(I97=0,"",I102/I98)</f>
        <v/>
      </c>
      <c r="J101" s="73" t="str">
        <f t="shared" ref="J101" si="53">IF(J97=0,"",J102/J98)</f>
        <v/>
      </c>
      <c r="K101" s="73" t="str">
        <f t="shared" ref="K101" si="54">IF(K97=0,"",K102/K98)</f>
        <v/>
      </c>
      <c r="L101" s="73" t="str">
        <f t="shared" ref="L101" si="55">IF(L97=0,"",L102/L98)</f>
        <v/>
      </c>
      <c r="M101" s="73" t="str">
        <f t="shared" ref="M101" si="56">IF(M97=0,"",M102/M98)</f>
        <v/>
      </c>
      <c r="N101" s="73">
        <f t="shared" ref="N101" si="57">IF(N97=0,"",N102/N98)</f>
        <v>0</v>
      </c>
    </row>
    <row r="102" spans="1:14" ht="18.75" customHeight="1" x14ac:dyDescent="0.25">
      <c r="A102" s="75" t="s">
        <v>66</v>
      </c>
      <c r="B102" s="63">
        <f>SUMIFS('Ad ExpenseData'!$D$2:$D$207,'Ad ExpenseData'!$E$2:$E$207,"Ads: AMS*",'Ad ExpenseData'!$B$2:$B$207,'Ads Summary'!B96,'Ad ExpenseData'!$C$2:$C$207,'Ads Summary'!$A$96)</f>
        <v>0</v>
      </c>
      <c r="C102" s="63">
        <f>SUMIFS('Ad ExpenseData'!$D$2:$D$207,'Ad ExpenseData'!$E$2:$E$207,"Ads: AMS*",'Ad ExpenseData'!$B$2:$B$207,'Ads Summary'!C96,'Ad ExpenseData'!$C$2:$C$207,'Ads Summary'!$A$96)</f>
        <v>0</v>
      </c>
      <c r="D102" s="63">
        <f>SUMIFS('Ad ExpenseData'!$D$2:$D$207,'Ad ExpenseData'!$E$2:$E$207,"Ads: AMS*",'Ad ExpenseData'!$B$2:$B$207,'Ads Summary'!D96,'Ad ExpenseData'!$C$2:$C$207,'Ads Summary'!$A$96)</f>
        <v>0</v>
      </c>
      <c r="E102" s="63">
        <f>SUMIFS('Ad ExpenseData'!$D$2:$D$207,'Ad ExpenseData'!$E$2:$E$207,"Ads: AMS*",'Ad ExpenseData'!$B$2:$B$207,'Ads Summary'!E96,'Ad ExpenseData'!$C$2:$C$207,'Ads Summary'!$A$96)</f>
        <v>0</v>
      </c>
      <c r="F102" s="63">
        <f>SUMIFS('Ad ExpenseData'!$D$2:$D$207,'Ad ExpenseData'!$E$2:$E$207,"Ads: AMS*",'Ad ExpenseData'!$B$2:$B$207,'Ads Summary'!F96,'Ad ExpenseData'!$C$2:$C$207,'Ads Summary'!$A$96)</f>
        <v>0</v>
      </c>
      <c r="G102" s="63">
        <f>SUMIFS('Ad ExpenseData'!$D$2:$D$207,'Ad ExpenseData'!$E$2:$E$207,"Ads: AMS*",'Ad ExpenseData'!$B$2:$B$207,'Ads Summary'!G96,'Ad ExpenseData'!$C$2:$C$207,'Ads Summary'!$A$96)</f>
        <v>0</v>
      </c>
      <c r="H102" s="63">
        <f>SUMIFS('Ad ExpenseData'!$D$2:$D$207,'Ad ExpenseData'!$E$2:$E$207,"Ads: AMS*",'Ad ExpenseData'!$B$2:$B$207,'Ads Summary'!H96,'Ad ExpenseData'!$C$2:$C$207,'Ads Summary'!$A$96)</f>
        <v>0</v>
      </c>
      <c r="I102" s="63">
        <f>SUMIFS('Ad ExpenseData'!$D$2:$D$207,'Ad ExpenseData'!$E$2:$E$207,"Ads: AMS*",'Ad ExpenseData'!$B$2:$B$207,'Ads Summary'!I96,'Ad ExpenseData'!$C$2:$C$207,'Ads Summary'!$A$96)</f>
        <v>0</v>
      </c>
      <c r="J102" s="63">
        <f>SUMIFS('Ad ExpenseData'!$D$2:$D$207,'Ad ExpenseData'!$E$2:$E$207,"Ads: AMS*",'Ad ExpenseData'!$B$2:$B$207,'Ads Summary'!J96,'Ad ExpenseData'!$C$2:$C$207,'Ads Summary'!$A$96)</f>
        <v>0</v>
      </c>
      <c r="K102" s="63">
        <f>SUMIFS('Ad ExpenseData'!$D$2:$D$207,'Ad ExpenseData'!$E$2:$E$207,"Ads: AMS*",'Ad ExpenseData'!$B$2:$B$207,'Ads Summary'!K96,'Ad ExpenseData'!$C$2:$C$207,'Ads Summary'!$A$96)</f>
        <v>0</v>
      </c>
      <c r="L102" s="63">
        <f>SUMIFS('Ad ExpenseData'!$D$2:$D$207,'Ad ExpenseData'!$E$2:$E$207,"Ads: AMS*",'Ad ExpenseData'!$B$2:$B$207,'Ads Summary'!L96,'Ad ExpenseData'!$C$2:$C$207,'Ads Summary'!$A$96)</f>
        <v>0</v>
      </c>
      <c r="M102" s="63">
        <f>SUMIFS('Ad ExpenseData'!$D$2:$D$207,'Ad ExpenseData'!$E$2:$E$207,"Ads: AMS*",'Ad ExpenseData'!$B$2:$B$207,'Ads Summary'!M96,'Ad ExpenseData'!$C$2:$C$207,'Ads Summary'!$A$96)</f>
        <v>0</v>
      </c>
      <c r="N102" s="63">
        <f>SUM(B102:M102)</f>
        <v>0</v>
      </c>
    </row>
    <row r="103" spans="1:14" ht="18.75" customHeight="1" x14ac:dyDescent="0.25">
      <c r="A103" s="71" t="s">
        <v>71</v>
      </c>
      <c r="B103" s="79">
        <f>'P&amp;L'!C32</f>
        <v>0</v>
      </c>
      <c r="C103" s="79">
        <f>'P&amp;L'!D32</f>
        <v>0</v>
      </c>
      <c r="D103" s="79">
        <f>'P&amp;L'!E32</f>
        <v>0</v>
      </c>
      <c r="E103" s="79">
        <f>'P&amp;L'!F32</f>
        <v>0</v>
      </c>
      <c r="F103" s="79">
        <f>'AAS Series 1 Data'!O48</f>
        <v>994.22</v>
      </c>
      <c r="G103" s="79">
        <f>'P&amp;L'!H32</f>
        <v>0</v>
      </c>
      <c r="H103" s="79">
        <f>'P&amp;L'!I32</f>
        <v>0</v>
      </c>
      <c r="I103" s="79">
        <f>'P&amp;L'!J32</f>
        <v>0</v>
      </c>
      <c r="J103" s="79">
        <f>'P&amp;L'!K32</f>
        <v>0</v>
      </c>
      <c r="K103" s="79">
        <f>'P&amp;L'!L32</f>
        <v>0</v>
      </c>
      <c r="L103" s="79">
        <f>'P&amp;L'!M32</f>
        <v>0</v>
      </c>
      <c r="M103" s="79">
        <f>'P&amp;L'!N32</f>
        <v>0</v>
      </c>
      <c r="N103" s="73">
        <f>SUM(B103:M103)</f>
        <v>994.22</v>
      </c>
    </row>
    <row r="104" spans="1:14" ht="18.75" customHeight="1" x14ac:dyDescent="0.25">
      <c r="A104" s="75" t="s">
        <v>77</v>
      </c>
      <c r="B104" s="78">
        <f>SUMIFS('Income &amp; Sales Data'!$E$2:$E$207,'Income &amp; Sales Data'!$B$2:$B$207,'Ads Summary'!$A$96,'Income &amp; Sales Data'!$F$2:$F$207,'Ads Summary'!$A$104,'Income &amp; Sales Data'!$A$2:$A$207,'Ads Summary'!B96)</f>
        <v>0</v>
      </c>
      <c r="C104" s="78">
        <f>SUMIFS('Income &amp; Sales Data'!$E$2:$E$207,'Income &amp; Sales Data'!$B$2:$B$207,'Ads Summary'!$A$96,'Income &amp; Sales Data'!$F$2:$F$207,'Ads Summary'!$A$104,'Income &amp; Sales Data'!$A$2:$A$207,'Ads Summary'!C96)</f>
        <v>0</v>
      </c>
      <c r="D104" s="78">
        <f>SUMIFS('Income &amp; Sales Data'!$E$2:$E$207,'Income &amp; Sales Data'!$B$2:$B$207,'Ads Summary'!$A$96,'Income &amp; Sales Data'!$F$2:$F$207,'Ads Summary'!$A$104,'Income &amp; Sales Data'!$A$2:$A$207,'Ads Summary'!D96)</f>
        <v>0</v>
      </c>
      <c r="E104" s="78">
        <f>SUMIFS('Income &amp; Sales Data'!$E$2:$E$207,'Income &amp; Sales Data'!$B$2:$B$207,'Ads Summary'!$A$96,'Income &amp; Sales Data'!$F$2:$F$207,'Ads Summary'!$A$104,'Income &amp; Sales Data'!$A$2:$A$207,'Ads Summary'!E96)</f>
        <v>0</v>
      </c>
      <c r="F104" s="78">
        <f>'AAS Series 1 Data'!O49</f>
        <v>215</v>
      </c>
      <c r="G104" s="78">
        <f>SUMIFS('Income &amp; Sales Data'!$E$2:$E$207,'Income &amp; Sales Data'!$B$2:$B$207,'Ads Summary'!$A$96,'Income &amp; Sales Data'!$F$2:$F$207,'Ads Summary'!$A$104,'Income &amp; Sales Data'!$A$2:$A$207,'Ads Summary'!G96)</f>
        <v>0</v>
      </c>
      <c r="H104" s="78">
        <f>SUMIFS('Income &amp; Sales Data'!$E$2:$E$207,'Income &amp; Sales Data'!$B$2:$B$207,'Ads Summary'!$A$96,'Income &amp; Sales Data'!$F$2:$F$207,'Ads Summary'!$A$104,'Income &amp; Sales Data'!$A$2:$A$207,'Ads Summary'!H96)</f>
        <v>0</v>
      </c>
      <c r="I104" s="78">
        <f>SUMIFS('Income &amp; Sales Data'!$E$2:$E$207,'Income &amp; Sales Data'!$B$2:$B$207,'Ads Summary'!$A$96,'Income &amp; Sales Data'!$F$2:$F$207,'Ads Summary'!$A$104,'Income &amp; Sales Data'!$A$2:$A$207,'Ads Summary'!I96)</f>
        <v>0</v>
      </c>
      <c r="J104" s="78">
        <f>SUMIFS('Income &amp; Sales Data'!$E$2:$E$207,'Income &amp; Sales Data'!$B$2:$B$207,'Ads Summary'!$A$96,'Income &amp; Sales Data'!$F$2:$F$207,'Ads Summary'!$A$104,'Income &amp; Sales Data'!$A$2:$A$207,'Ads Summary'!J96)</f>
        <v>0</v>
      </c>
      <c r="K104" s="78">
        <f>SUMIFS('Income &amp; Sales Data'!$E$2:$E$207,'Income &amp; Sales Data'!$B$2:$B$207,'Ads Summary'!$A$96,'Income &amp; Sales Data'!$F$2:$F$207,'Ads Summary'!$A$104,'Income &amp; Sales Data'!$A$2:$A$207,'Ads Summary'!K96)</f>
        <v>0</v>
      </c>
      <c r="L104" s="78">
        <f>SUMIFS('Income &amp; Sales Data'!$E$2:$E$207,'Income &amp; Sales Data'!$B$2:$B$207,'Ads Summary'!$A$96,'Income &amp; Sales Data'!$F$2:$F$207,'Ads Summary'!$A$104,'Income &amp; Sales Data'!$A$2:$A$207,'Ads Summary'!L96)</f>
        <v>0</v>
      </c>
      <c r="M104" s="78">
        <f>SUMIFS('Income &amp; Sales Data'!$E$2:$E$207,'Income &amp; Sales Data'!$B$2:$B$207,'Ads Summary'!$A$96,'Income &amp; Sales Data'!$F$2:$F$207,'Ads Summary'!$A$104,'Income &amp; Sales Data'!$A$2:$A$207,'Ads Summary'!M96)</f>
        <v>0</v>
      </c>
      <c r="N104" s="78">
        <f>SUM(B104:M104)</f>
        <v>215</v>
      </c>
    </row>
    <row r="105" spans="1:14" ht="18.75" customHeight="1" x14ac:dyDescent="0.25">
      <c r="A105" s="71" t="s">
        <v>67</v>
      </c>
      <c r="B105" s="72">
        <f>SUMIFS('Income &amp; Sales Data'!$E$2:$E$207,'Income &amp; Sales Data'!$B$2:$B$207,'Ads Summary'!$A$96,'Income &amp; Sales Data'!$F$2:$F$207,'Ads Summary'!$A$105,'Income &amp; Sales Data'!$A$2:$A$207,'Ads Summary'!B96)</f>
        <v>0</v>
      </c>
      <c r="C105" s="72">
        <f>SUMIFS('Income &amp; Sales Data'!$E$2:$E$207,'Income &amp; Sales Data'!$B$2:$B$207,'Ads Summary'!$A$96,'Income &amp; Sales Data'!$F$2:$F$207,'Ads Summary'!$A$105,'Income &amp; Sales Data'!$A$2:$A$207,'Ads Summary'!C96)</f>
        <v>0</v>
      </c>
      <c r="D105" s="72">
        <f>SUMIFS('Income &amp; Sales Data'!$E$2:$E$207,'Income &amp; Sales Data'!$B$2:$B$207,'Ads Summary'!$A$96,'Income &amp; Sales Data'!$F$2:$F$207,'Ads Summary'!$A$105,'Income &amp; Sales Data'!$A$2:$A$207,'Ads Summary'!D96)</f>
        <v>0</v>
      </c>
      <c r="E105" s="72">
        <f>SUMIFS('Income &amp; Sales Data'!$E$2:$E$207,'Income &amp; Sales Data'!$B$2:$B$207,'Ads Summary'!$A$96,'Income &amp; Sales Data'!$F$2:$F$207,'Ads Summary'!$A$105,'Income &amp; Sales Data'!$A$2:$A$207,'Ads Summary'!E96)</f>
        <v>0</v>
      </c>
      <c r="F105" s="72">
        <f>'AAS Series 1 Data'!O51</f>
        <v>104873</v>
      </c>
      <c r="G105" s="72">
        <f>SUMIFS('Income &amp; Sales Data'!$E$2:$E$207,'Income &amp; Sales Data'!$B$2:$B$207,'Ads Summary'!$A$96,'Income &amp; Sales Data'!$F$2:$F$207,'Ads Summary'!$A$105,'Income &amp; Sales Data'!$A$2:$A$207,'Ads Summary'!G96)</f>
        <v>0</v>
      </c>
      <c r="H105" s="72">
        <f>SUMIFS('Income &amp; Sales Data'!$E$2:$E$207,'Income &amp; Sales Data'!$B$2:$B$207,'Ads Summary'!$A$96,'Income &amp; Sales Data'!$F$2:$F$207,'Ads Summary'!$A$105,'Income &amp; Sales Data'!$A$2:$A$207,'Ads Summary'!H96)</f>
        <v>0</v>
      </c>
      <c r="I105" s="72">
        <f>SUMIFS('Income &amp; Sales Data'!$E$2:$E$207,'Income &amp; Sales Data'!$B$2:$B$207,'Ads Summary'!$A$96,'Income &amp; Sales Data'!$F$2:$F$207,'Ads Summary'!$A$105,'Income &amp; Sales Data'!$A$2:$A$207,'Ads Summary'!I96)</f>
        <v>0</v>
      </c>
      <c r="J105" s="72">
        <f>SUMIFS('Income &amp; Sales Data'!$E$2:$E$207,'Income &amp; Sales Data'!$B$2:$B$207,'Ads Summary'!$A$96,'Income &amp; Sales Data'!$F$2:$F$207,'Ads Summary'!$A$105,'Income &amp; Sales Data'!$A$2:$A$207,'Ads Summary'!J96)</f>
        <v>0</v>
      </c>
      <c r="K105" s="72">
        <f>SUMIFS('Income &amp; Sales Data'!$E$2:$E$207,'Income &amp; Sales Data'!$B$2:$B$207,'Ads Summary'!$A$96,'Income &amp; Sales Data'!$F$2:$F$207,'Ads Summary'!$A$105,'Income &amp; Sales Data'!$A$2:$A$207,'Ads Summary'!K96)</f>
        <v>0</v>
      </c>
      <c r="L105" s="72">
        <f>SUMIFS('Income &amp; Sales Data'!$E$2:$E$207,'Income &amp; Sales Data'!$B$2:$B$207,'Ads Summary'!$A$96,'Income &amp; Sales Data'!$F$2:$F$207,'Ads Summary'!$A$105,'Income &amp; Sales Data'!$A$2:$A$207,'Ads Summary'!L96)</f>
        <v>0</v>
      </c>
      <c r="M105" s="72">
        <f>SUMIFS('Income &amp; Sales Data'!$E$2:$E$207,'Income &amp; Sales Data'!$B$2:$B$207,'Ads Summary'!$A$96,'Income &amp; Sales Data'!$F$2:$F$207,'Ads Summary'!$A$105,'Income &amp; Sales Data'!$A$2:$A$207,'Ads Summary'!M96)</f>
        <v>0</v>
      </c>
      <c r="N105" s="72">
        <f>SUM(B105:M105)</f>
        <v>104873</v>
      </c>
    </row>
    <row r="106" spans="1:14" ht="18.75" customHeight="1" x14ac:dyDescent="0.25">
      <c r="A106" s="75" t="s">
        <v>72</v>
      </c>
      <c r="B106" s="70">
        <v>68</v>
      </c>
      <c r="C106" s="70">
        <v>68</v>
      </c>
      <c r="D106" s="70">
        <v>68</v>
      </c>
      <c r="E106" s="70">
        <v>250</v>
      </c>
      <c r="F106" s="70">
        <v>450</v>
      </c>
      <c r="G106" s="70">
        <v>650</v>
      </c>
      <c r="H106" s="70">
        <v>850</v>
      </c>
      <c r="I106" s="70">
        <v>850</v>
      </c>
      <c r="J106" s="70">
        <v>850</v>
      </c>
      <c r="K106" s="70">
        <v>850</v>
      </c>
      <c r="L106" s="70">
        <v>850</v>
      </c>
      <c r="M106" s="70">
        <v>850</v>
      </c>
      <c r="N106" s="76"/>
    </row>
    <row r="107" spans="1:14" ht="18.75" customHeight="1" x14ac:dyDescent="0.25">
      <c r="A107" s="71" t="s">
        <v>76</v>
      </c>
      <c r="B107" s="80" t="str">
        <f>IF(B97=0,"",B99/B104)</f>
        <v/>
      </c>
      <c r="C107" s="80" t="str">
        <f t="shared" ref="C107:N107" si="58">IF(C97=0,"",C99/C104)</f>
        <v/>
      </c>
      <c r="D107" s="80" t="str">
        <f t="shared" si="58"/>
        <v/>
      </c>
      <c r="E107" s="80" t="str">
        <f t="shared" si="58"/>
        <v/>
      </c>
      <c r="F107" s="80">
        <f t="shared" si="58"/>
        <v>3.2495813953488377</v>
      </c>
      <c r="G107" s="80" t="str">
        <f t="shared" si="58"/>
        <v/>
      </c>
      <c r="H107" s="80" t="str">
        <f t="shared" si="58"/>
        <v/>
      </c>
      <c r="I107" s="80" t="str">
        <f t="shared" si="58"/>
        <v/>
      </c>
      <c r="J107" s="80" t="str">
        <f t="shared" si="58"/>
        <v/>
      </c>
      <c r="K107" s="80" t="str">
        <f t="shared" si="58"/>
        <v/>
      </c>
      <c r="L107" s="80" t="str">
        <f t="shared" si="58"/>
        <v/>
      </c>
      <c r="M107" s="80" t="str">
        <f t="shared" si="58"/>
        <v/>
      </c>
      <c r="N107" s="80">
        <f t="shared" si="58"/>
        <v>3.2495813953488377</v>
      </c>
    </row>
    <row r="108" spans="1:14" ht="18.75" customHeight="1" x14ac:dyDescent="0.25">
      <c r="A108" s="75" t="s">
        <v>73</v>
      </c>
      <c r="B108" s="78">
        <f>IF(B105=0,0,B105/B106)</f>
        <v>0</v>
      </c>
      <c r="C108" s="78">
        <f t="shared" ref="C108:M108" si="59">IF(C105=0,0,C105/C106)</f>
        <v>0</v>
      </c>
      <c r="D108" s="78">
        <f t="shared" si="59"/>
        <v>0</v>
      </c>
      <c r="E108" s="78">
        <f t="shared" si="59"/>
        <v>0</v>
      </c>
      <c r="F108" s="78">
        <f t="shared" si="59"/>
        <v>233.05111111111111</v>
      </c>
      <c r="G108" s="78">
        <f t="shared" si="59"/>
        <v>0</v>
      </c>
      <c r="H108" s="78">
        <f t="shared" si="59"/>
        <v>0</v>
      </c>
      <c r="I108" s="78">
        <f t="shared" si="59"/>
        <v>0</v>
      </c>
      <c r="J108" s="78">
        <f t="shared" si="59"/>
        <v>0</v>
      </c>
      <c r="K108" s="78">
        <f t="shared" si="59"/>
        <v>0</v>
      </c>
      <c r="L108" s="78">
        <f t="shared" si="59"/>
        <v>0</v>
      </c>
      <c r="M108" s="78">
        <f t="shared" si="59"/>
        <v>0</v>
      </c>
      <c r="N108" s="78">
        <f>SUM(B108:M108)</f>
        <v>233.05111111111111</v>
      </c>
    </row>
    <row r="109" spans="1:14" ht="18.75" customHeight="1" thickBot="1" x14ac:dyDescent="0.3">
      <c r="A109" s="74" t="s">
        <v>74</v>
      </c>
      <c r="B109" s="81" t="str">
        <f>IF(B97=0,"",(B108+B104)/B98)</f>
        <v/>
      </c>
      <c r="C109" s="81" t="str">
        <f t="shared" ref="C109" si="60">IF(C97=0,"",(C108+C104)/C98)</f>
        <v/>
      </c>
      <c r="D109" s="81" t="str">
        <f t="shared" ref="D109" si="61">IF(D97=0,"",(D108+D104)/D98)</f>
        <v/>
      </c>
      <c r="E109" s="81" t="str">
        <f t="shared" ref="E109" si="62">IF(E97=0,"",(E108+E104)/E98)</f>
        <v/>
      </c>
      <c r="F109" s="81">
        <f t="shared" ref="F109" si="63">IF(F97=0,"",(F108+F104)/F98)</f>
        <v>0.1766066657907415</v>
      </c>
      <c r="G109" s="81" t="str">
        <f t="shared" ref="G109" si="64">IF(G97=0,"",(G108+G104)/G98)</f>
        <v/>
      </c>
      <c r="H109" s="81" t="str">
        <f t="shared" ref="H109" si="65">IF(H97=0,"",(H108+H104)/H98)</f>
        <v/>
      </c>
      <c r="I109" s="81" t="str">
        <f t="shared" ref="I109" si="66">IF(I97=0,"",(I108+I104)/I98)</f>
        <v/>
      </c>
      <c r="J109" s="81" t="str">
        <f t="shared" ref="J109" si="67">IF(J97=0,"",(J108+J104)/J98)</f>
        <v/>
      </c>
      <c r="K109" s="81" t="str">
        <f t="shared" ref="K109" si="68">IF(K97=0,"",(K108+K104)/K98)</f>
        <v/>
      </c>
      <c r="L109" s="81" t="str">
        <f t="shared" ref="L109" si="69">IF(L97=0,"",(L108+L104)/L98)</f>
        <v/>
      </c>
      <c r="M109" s="81" t="str">
        <f t="shared" ref="M109" si="70">IF(M97=0,"",(M108+M104)/M98)</f>
        <v/>
      </c>
      <c r="N109" s="81">
        <f t="shared" ref="N109" si="71">IF(N97=0,"",(N108+N104)/N98)</f>
        <v>0.1766066657907415</v>
      </c>
    </row>
    <row r="110" spans="1:14" ht="15.75" thickTop="1" x14ac:dyDescent="0.25"/>
  </sheetData>
  <mergeCells count="1">
    <mergeCell ref="A1:N1"/>
  </mergeCells>
  <conditionalFormatting sqref="B31:N31">
    <cfRule type="cellIs" dxfId="23" priority="3" operator="lessThan">
      <formula>0</formula>
    </cfRule>
  </conditionalFormatting>
  <conditionalFormatting sqref="B31:N31 B54:N59 B5:N8 B34:N38">
    <cfRule type="cellIs" dxfId="22" priority="2" operator="lessThan">
      <formula>0</formula>
    </cfRule>
  </conditionalFormatting>
  <conditionalFormatting sqref="B67:N67">
    <cfRule type="cellIs" dxfId="2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99830-259B-428D-88D1-1C617B853483}">
  <sheetPr>
    <tabColor theme="9" tint="0.39997558519241921"/>
  </sheetPr>
  <dimension ref="A1:N67"/>
  <sheetViews>
    <sheetView showGridLines="0" topLeftCell="A61" workbookViewId="0">
      <selection activeCell="N41" sqref="N41"/>
    </sheetView>
  </sheetViews>
  <sheetFormatPr defaultRowHeight="15" x14ac:dyDescent="0.25"/>
  <cols>
    <col min="1" max="1" width="50.5703125" bestFit="1" customWidth="1"/>
    <col min="2" max="2" width="11.28515625" customWidth="1"/>
    <col min="3" max="4" width="12.28515625" bestFit="1" customWidth="1"/>
    <col min="5" max="9" width="11.28515625" customWidth="1"/>
    <col min="10" max="10" width="12.28515625" bestFit="1" customWidth="1"/>
    <col min="11" max="13" width="11.28515625" customWidth="1"/>
    <col min="14" max="14" width="12.7109375" customWidth="1"/>
  </cols>
  <sheetData>
    <row r="1" spans="1:14" ht="26.25" hidden="1" x14ac:dyDescent="0.4">
      <c r="A1" s="207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8.75" hidden="1" customHeight="1" thickBot="1" x14ac:dyDescent="0.4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 hidden="1" x14ac:dyDescent="0.3">
      <c r="A3" s="24" t="s">
        <v>44</v>
      </c>
      <c r="B3" s="25" t="s">
        <v>22</v>
      </c>
      <c r="C3" s="25" t="s">
        <v>20</v>
      </c>
      <c r="D3" s="25" t="s">
        <v>23</v>
      </c>
      <c r="E3" s="25" t="s">
        <v>24</v>
      </c>
      <c r="F3" s="25" t="s">
        <v>5</v>
      </c>
      <c r="G3" s="25" t="s">
        <v>19</v>
      </c>
      <c r="H3" s="25" t="s">
        <v>11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6" t="s">
        <v>18</v>
      </c>
    </row>
    <row r="4" spans="1:14" ht="18.75" hidden="1" customHeight="1" x14ac:dyDescent="0.25">
      <c r="A4" s="58" t="s">
        <v>135</v>
      </c>
      <c r="B4" s="31">
        <f>SUMIFS('Income &amp; Sales Data'!$D$2:$D$207,'Income &amp; Sales Data'!$B$2:$B$207,'Sales Summary'!$A$4,'Income &amp; Sales Data'!$A$2:$A$207,'Sales Summary'!B3)</f>
        <v>0</v>
      </c>
      <c r="C4" s="31">
        <f>SUMIFS('Income &amp; Sales Data'!$D$2:$D$207,'Income &amp; Sales Data'!$B$2:$B$207,'Sales Summary'!$A$4,'Income &amp; Sales Data'!$A$2:$A$207,'Sales Summary'!C3)</f>
        <v>0</v>
      </c>
      <c r="D4" s="31">
        <f>SUMIFS('Income &amp; Sales Data'!$D$2:$D$207,'Income &amp; Sales Data'!$B$2:$B$207,'Sales Summary'!$A$4,'Income &amp; Sales Data'!$A$2:$A$207,'Sales Summary'!D3)</f>
        <v>0</v>
      </c>
      <c r="E4" s="31">
        <f>SUMIFS('Income &amp; Sales Data'!$D$2:$D$207,'Income &amp; Sales Data'!$B$2:$B$207,'Sales Summary'!$A$4,'Income &amp; Sales Data'!$A$2:$A$207,'Sales Summary'!E3)</f>
        <v>0</v>
      </c>
      <c r="F4" s="31">
        <f>SUMIFS('Income &amp; Sales Data'!$D$2:$D$207,'Income &amp; Sales Data'!$B$2:$B$207,'Sales Summary'!$A$4,'Income &amp; Sales Data'!$A$2:$A$207,'Sales Summary'!F3)</f>
        <v>0</v>
      </c>
      <c r="G4" s="31">
        <f>SUMIFS('Income &amp; Sales Data'!$D$2:$D$207,'Income &amp; Sales Data'!$B$2:$B$207,'Sales Summary'!$A$4,'Income &amp; Sales Data'!$A$2:$A$207,'Sales Summary'!G3)</f>
        <v>0</v>
      </c>
      <c r="H4" s="31">
        <f>SUMIFS('Income &amp; Sales Data'!$D$2:$D$207,'Income &amp; Sales Data'!$B$2:$B$207,'Sales Summary'!$A$4,'Income &amp; Sales Data'!$A$2:$A$207,'Sales Summary'!H3)</f>
        <v>0</v>
      </c>
      <c r="I4" s="31">
        <f>SUMIFS('Income &amp; Sales Data'!$D$2:$D$207,'Income &amp; Sales Data'!$B$2:$B$207,'Sales Summary'!$A$4,'Income &amp; Sales Data'!$A$2:$A$207,'Sales Summary'!I3)</f>
        <v>0</v>
      </c>
      <c r="J4" s="31">
        <f>SUMIFS('Income &amp; Sales Data'!$D$2:$D$207,'Income &amp; Sales Data'!$B$2:$B$207,'Sales Summary'!$A$4,'Income &amp; Sales Data'!$A$2:$A$207,'Sales Summary'!J3)</f>
        <v>0</v>
      </c>
      <c r="K4" s="31">
        <f>SUMIFS('Income &amp; Sales Data'!$D$2:$D$207,'Income &amp; Sales Data'!$B$2:$B$207,'Sales Summary'!$A$4,'Income &amp; Sales Data'!$A$2:$A$207,'Sales Summary'!K3)</f>
        <v>0</v>
      </c>
      <c r="L4" s="31">
        <f>SUMIFS('Income &amp; Sales Data'!$D$2:$D$207,'Income &amp; Sales Data'!$B$2:$B$207,'Sales Summary'!$A$4,'Income &amp; Sales Data'!$A$2:$A$207,'Sales Summary'!L3)</f>
        <v>0</v>
      </c>
      <c r="M4" s="31">
        <f>SUMIFS('Income &amp; Sales Data'!$D$2:$D$207,'Income &amp; Sales Data'!$B$2:$B$207,'Sales Summary'!$A$4,'Income &amp; Sales Data'!$A$2:$A$207,'Sales Summary'!M3)</f>
        <v>0</v>
      </c>
      <c r="N4" s="32">
        <f>SUM(B4:M4)</f>
        <v>0</v>
      </c>
    </row>
    <row r="5" spans="1:14" ht="18.75" hidden="1" customHeight="1" x14ac:dyDescent="0.25">
      <c r="A5" s="51" t="s">
        <v>134</v>
      </c>
      <c r="B5" s="42">
        <f>SUMIFS('Income &amp; Sales Data'!$D$2:$D$207,'Income &amp; Sales Data'!$B$2:$B$207,'Sales Summary'!$A$5,'Income &amp; Sales Data'!$A$2:$A$207,'Sales Summary'!B3)</f>
        <v>0</v>
      </c>
      <c r="C5" s="42">
        <f>SUMIFS('Income &amp; Sales Data'!$D$2:$D$207,'Income &amp; Sales Data'!$B$2:$B$207,'Sales Summary'!$A$5,'Income &amp; Sales Data'!$A$2:$A$207,'Sales Summary'!C3)</f>
        <v>0</v>
      </c>
      <c r="D5" s="42">
        <f>SUMIFS('Income &amp; Sales Data'!$D$2:$D$207,'Income &amp; Sales Data'!$B$2:$B$207,'Sales Summary'!$A$5,'Income &amp; Sales Data'!$A$2:$A$207,'Sales Summary'!D3)</f>
        <v>0</v>
      </c>
      <c r="E5" s="42">
        <f>SUMIFS('Income &amp; Sales Data'!$D$2:$D$207,'Income &amp; Sales Data'!$B$2:$B$207,'Sales Summary'!$A$5,'Income &amp; Sales Data'!$A$2:$A$207,'Sales Summary'!E3)</f>
        <v>0</v>
      </c>
      <c r="F5" s="42">
        <f>SUMIFS('Income &amp; Sales Data'!$D$2:$D$207,'Income &amp; Sales Data'!$B$2:$B$207,'Sales Summary'!$A$5,'Income &amp; Sales Data'!$A$2:$A$207,'Sales Summary'!F3)</f>
        <v>0</v>
      </c>
      <c r="G5" s="42">
        <f>SUMIFS('Income &amp; Sales Data'!$D$2:$D$207,'Income &amp; Sales Data'!$B$2:$B$207,'Sales Summary'!$A$5,'Income &amp; Sales Data'!$A$2:$A$207,'Sales Summary'!G3)</f>
        <v>0</v>
      </c>
      <c r="H5" s="42">
        <f>SUMIFS('Income &amp; Sales Data'!$D$2:$D$207,'Income &amp; Sales Data'!$B$2:$B$207,'Sales Summary'!$A$5,'Income &amp; Sales Data'!$A$2:$A$207,'Sales Summary'!H3)</f>
        <v>0</v>
      </c>
      <c r="I5" s="42">
        <f>SUMIFS('Income &amp; Sales Data'!$D$2:$D$207,'Income &amp; Sales Data'!$B$2:$B$207,'Sales Summary'!$A$5,'Income &amp; Sales Data'!$A$2:$A$207,'Sales Summary'!I3)</f>
        <v>0</v>
      </c>
      <c r="J5" s="42">
        <f>SUMIFS('Income &amp; Sales Data'!$D$2:$D$207,'Income &amp; Sales Data'!$B$2:$B$207,'Sales Summary'!$A$5,'Income &amp; Sales Data'!$A$2:$A$207,'Sales Summary'!J3)</f>
        <v>0</v>
      </c>
      <c r="K5" s="42">
        <f>SUMIFS('Income &amp; Sales Data'!$D$2:$D$207,'Income &amp; Sales Data'!$B$2:$B$207,'Sales Summary'!$A$5,'Income &amp; Sales Data'!$A$2:$A$207,'Sales Summary'!K3)</f>
        <v>0</v>
      </c>
      <c r="L5" s="42">
        <f>SUMIFS('Income &amp; Sales Data'!$D$2:$D$207,'Income &amp; Sales Data'!$B$2:$B$207,'Sales Summary'!$A$5,'Income &amp; Sales Data'!$A$2:$A$207,'Sales Summary'!L3)</f>
        <v>0</v>
      </c>
      <c r="M5" s="42">
        <f>SUMIFS('Income &amp; Sales Data'!$D$2:$D$207,'Income &amp; Sales Data'!$B$2:$B$207,'Sales Summary'!$A$5,'Income &amp; Sales Data'!$A$2:$A$207,'Sales Summary'!M3)</f>
        <v>0</v>
      </c>
      <c r="N5" s="43">
        <f t="shared" ref="N5:N8" si="0">SUM(B5:M5)</f>
        <v>0</v>
      </c>
    </row>
    <row r="6" spans="1:14" ht="18.75" hidden="1" customHeight="1" x14ac:dyDescent="0.25">
      <c r="A6" s="5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>
        <f t="shared" si="0"/>
        <v>0</v>
      </c>
    </row>
    <row r="7" spans="1:14" ht="18.75" hidden="1" customHeight="1" x14ac:dyDescent="0.25">
      <c r="A7" s="5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>
        <f t="shared" si="0"/>
        <v>0</v>
      </c>
    </row>
    <row r="8" spans="1:14" ht="18.75" hidden="1" customHeight="1" thickBot="1" x14ac:dyDescent="0.3">
      <c r="A8" s="30" t="s">
        <v>25</v>
      </c>
      <c r="B8" s="44">
        <f>SUM(B4:B7)</f>
        <v>0</v>
      </c>
      <c r="C8" s="44">
        <f t="shared" ref="C8:M8" si="1">SUM(C4:C7)</f>
        <v>0</v>
      </c>
      <c r="D8" s="44">
        <f t="shared" si="1"/>
        <v>0</v>
      </c>
      <c r="E8" s="44">
        <f t="shared" si="1"/>
        <v>0</v>
      </c>
      <c r="F8" s="44">
        <f t="shared" si="1"/>
        <v>0</v>
      </c>
      <c r="G8" s="44">
        <f t="shared" si="1"/>
        <v>0</v>
      </c>
      <c r="H8" s="44">
        <f t="shared" si="1"/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  <c r="N8" s="45">
        <f t="shared" si="0"/>
        <v>0</v>
      </c>
    </row>
    <row r="9" spans="1:14" hidden="1" x14ac:dyDescent="0.25">
      <c r="A9" s="1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15"/>
    </row>
    <row r="10" spans="1:14" ht="18.75" hidden="1" x14ac:dyDescent="0.3">
      <c r="A10" s="27" t="s">
        <v>37</v>
      </c>
      <c r="B10" s="21" t="s">
        <v>22</v>
      </c>
      <c r="C10" s="21" t="s">
        <v>20</v>
      </c>
      <c r="D10" s="21" t="s">
        <v>23</v>
      </c>
      <c r="E10" s="21" t="s">
        <v>24</v>
      </c>
      <c r="F10" s="21" t="s">
        <v>5</v>
      </c>
      <c r="G10" s="21" t="s">
        <v>19</v>
      </c>
      <c r="H10" s="21" t="s">
        <v>11</v>
      </c>
      <c r="I10" s="21" t="s">
        <v>13</v>
      </c>
      <c r="J10" s="21" t="s">
        <v>14</v>
      </c>
      <c r="K10" s="21" t="s">
        <v>15</v>
      </c>
      <c r="L10" s="21" t="s">
        <v>16</v>
      </c>
      <c r="M10" s="21" t="s">
        <v>17</v>
      </c>
      <c r="N10" s="28" t="s">
        <v>18</v>
      </c>
    </row>
    <row r="11" spans="1:14" ht="18.75" hidden="1" customHeight="1" x14ac:dyDescent="0.25">
      <c r="A11" s="47" t="s">
        <v>36</v>
      </c>
      <c r="B11" s="31">
        <f>SUMIFS('Non-Ad Expense Data'!$D$2:$D$207,'Non-Ad Expense Data'!$E$2:$E$207,'Sales Summary'!$A$11,'Non-Ad Expense Data'!$A$2:$A$207,'Sales Summary'!B10)</f>
        <v>0</v>
      </c>
      <c r="C11" s="31">
        <f>SUMIFS('Non-Ad Expense Data'!$D$2:$D$207,'Non-Ad Expense Data'!$E$2:$E$207,'Sales Summary'!$A$11,'Non-Ad Expense Data'!$A$2:$A$207,'Sales Summary'!C10)</f>
        <v>0</v>
      </c>
      <c r="D11" s="31">
        <f>SUMIFS('Non-Ad Expense Data'!$D$2:$D$207,'Non-Ad Expense Data'!$E$2:$E$207,'Sales Summary'!$A$11,'Non-Ad Expense Data'!$A$2:$A$207,'Sales Summary'!D10)</f>
        <v>0</v>
      </c>
      <c r="E11" s="31">
        <f>SUMIFS('Non-Ad Expense Data'!$D$2:$D$207,'Non-Ad Expense Data'!$E$2:$E$207,'Sales Summary'!$A$11,'Non-Ad Expense Data'!$A$2:$A$207,'Sales Summary'!E10)</f>
        <v>0</v>
      </c>
      <c r="F11" s="31">
        <f>SUMIFS('Non-Ad Expense Data'!$D$2:$D$207,'Non-Ad Expense Data'!$E$2:$E$207,'Sales Summary'!$A$11,'Non-Ad Expense Data'!$A$2:$A$207,'Sales Summary'!F10)</f>
        <v>0</v>
      </c>
      <c r="G11" s="31">
        <f>SUMIFS('Non-Ad Expense Data'!$D$2:$D$207,'Non-Ad Expense Data'!$E$2:$E$207,'Sales Summary'!$A$11,'Non-Ad Expense Data'!$A$2:$A$207,'Sales Summary'!G10)</f>
        <v>0</v>
      </c>
      <c r="H11" s="31">
        <f>SUMIFS('Non-Ad Expense Data'!$D$2:$D$207,'Non-Ad Expense Data'!$E$2:$E$207,'Sales Summary'!$A$11,'Non-Ad Expense Data'!$A$2:$A$207,'Sales Summary'!H10)</f>
        <v>0</v>
      </c>
      <c r="I11" s="31">
        <f>SUMIFS('Non-Ad Expense Data'!$D$2:$D$207,'Non-Ad Expense Data'!$E$2:$E$207,'Sales Summary'!$A$11,'Non-Ad Expense Data'!$A$2:$A$207,'Sales Summary'!I10)</f>
        <v>0</v>
      </c>
      <c r="J11" s="31">
        <f>SUMIFS('Non-Ad Expense Data'!$D$2:$D$207,'Non-Ad Expense Data'!$E$2:$E$207,'Sales Summary'!$A$11,'Non-Ad Expense Data'!$A$2:$A$207,'Sales Summary'!J10)</f>
        <v>0</v>
      </c>
      <c r="K11" s="31">
        <f>SUMIFS('Non-Ad Expense Data'!$D$2:$D$207,'Non-Ad Expense Data'!$E$2:$E$207,'Sales Summary'!$A$11,'Non-Ad Expense Data'!$A$2:$A$207,'Sales Summary'!K10)</f>
        <v>0</v>
      </c>
      <c r="L11" s="31">
        <f>SUMIFS('Non-Ad Expense Data'!$D$2:$D$207,'Non-Ad Expense Data'!$E$2:$E$207,'Sales Summary'!$A$11,'Non-Ad Expense Data'!$A$2:$A$207,'Sales Summary'!L10)</f>
        <v>0</v>
      </c>
      <c r="M11" s="31">
        <f>SUMIFS('Non-Ad Expense Data'!$D$2:$D$207,'Non-Ad Expense Data'!$E$2:$E$207,'Sales Summary'!$A$11,'Non-Ad Expense Data'!$A$2:$A$207,'Sales Summary'!M10)</f>
        <v>0</v>
      </c>
      <c r="N11" s="32">
        <f t="shared" ref="N11:N28" si="2">SUM(B11:M11)</f>
        <v>0</v>
      </c>
    </row>
    <row r="12" spans="1:14" ht="18.75" hidden="1" customHeight="1" x14ac:dyDescent="0.25">
      <c r="A12" s="52" t="s">
        <v>35</v>
      </c>
      <c r="B12" s="35">
        <f>SUMIFS('Non-Ad Expense Data'!$D$2:$D$207,'Non-Ad Expense Data'!$E$2:$E$207,'Sales Summary'!$A$12,'Non-Ad Expense Data'!$A$2:$A$207,'Sales Summary'!B10)</f>
        <v>0</v>
      </c>
      <c r="C12" s="35">
        <f>SUMIFS('Non-Ad Expense Data'!$D$2:$D$207,'Non-Ad Expense Data'!$E$2:$E$207,'Sales Summary'!$A$12,'Non-Ad Expense Data'!$A$2:$A$207,'Sales Summary'!C10)</f>
        <v>0</v>
      </c>
      <c r="D12" s="35">
        <f>SUMIFS('Non-Ad Expense Data'!$D$2:$D$207,'Non-Ad Expense Data'!$E$2:$E$207,'Sales Summary'!$A$12,'Non-Ad Expense Data'!$A$2:$A$207,'Sales Summary'!D10)</f>
        <v>0</v>
      </c>
      <c r="E12" s="35">
        <f>SUMIFS('Non-Ad Expense Data'!$D$2:$D$207,'Non-Ad Expense Data'!$E$2:$E$207,'Sales Summary'!$A$12,'Non-Ad Expense Data'!$A$2:$A$207,'Sales Summary'!E10)</f>
        <v>0</v>
      </c>
      <c r="F12" s="35">
        <f>SUMIFS('Non-Ad Expense Data'!$D$2:$D$207,'Non-Ad Expense Data'!$E$2:$E$207,'Sales Summary'!$A$12,'Non-Ad Expense Data'!$A$2:$A$207,'Sales Summary'!F10)</f>
        <v>0</v>
      </c>
      <c r="G12" s="35">
        <f>SUMIFS('Non-Ad Expense Data'!$D$2:$D$207,'Non-Ad Expense Data'!$E$2:$E$207,'Sales Summary'!$A$12,'Non-Ad Expense Data'!$A$2:$A$207,'Sales Summary'!G10)</f>
        <v>0</v>
      </c>
      <c r="H12" s="35">
        <f>SUMIFS('Non-Ad Expense Data'!$D$2:$D$207,'Non-Ad Expense Data'!$E$2:$E$207,'Sales Summary'!$A$12,'Non-Ad Expense Data'!$A$2:$A$207,'Sales Summary'!H10)</f>
        <v>0</v>
      </c>
      <c r="I12" s="35">
        <f>SUMIFS('Non-Ad Expense Data'!$D$2:$D$207,'Non-Ad Expense Data'!$E$2:$E$207,'Sales Summary'!$A$12,'Non-Ad Expense Data'!$A$2:$A$207,'Sales Summary'!I10)</f>
        <v>0</v>
      </c>
      <c r="J12" s="35">
        <f>SUMIFS('Non-Ad Expense Data'!$D$2:$D$207,'Non-Ad Expense Data'!$E$2:$E$207,'Sales Summary'!$A$12,'Non-Ad Expense Data'!$A$2:$A$207,'Sales Summary'!J10)</f>
        <v>0</v>
      </c>
      <c r="K12" s="35">
        <f>SUMIFS('Non-Ad Expense Data'!$D$2:$D$207,'Non-Ad Expense Data'!$E$2:$E$207,'Sales Summary'!$A$12,'Non-Ad Expense Data'!$A$2:$A$207,'Sales Summary'!K10)</f>
        <v>0</v>
      </c>
      <c r="L12" s="35">
        <f>SUMIFS('Non-Ad Expense Data'!$D$2:$D$207,'Non-Ad Expense Data'!$E$2:$E$207,'Sales Summary'!$A$12,'Non-Ad Expense Data'!$A$2:$A$207,'Sales Summary'!L10)</f>
        <v>0</v>
      </c>
      <c r="M12" s="35">
        <f>SUMIFS('Non-Ad Expense Data'!$D$2:$D$207,'Non-Ad Expense Data'!$E$2:$E$207,'Sales Summary'!$A$12,'Non-Ad Expense Data'!$A$2:$A$207,'Sales Summary'!M10)</f>
        <v>0</v>
      </c>
      <c r="N12" s="36">
        <f t="shared" si="2"/>
        <v>0</v>
      </c>
    </row>
    <row r="13" spans="1:14" ht="18.75" hidden="1" customHeight="1" x14ac:dyDescent="0.25">
      <c r="A13" s="47" t="s">
        <v>34</v>
      </c>
      <c r="B13" s="31">
        <f>SUMIFS('Non-Ad Expense Data'!$D$2:$D$207,'Non-Ad Expense Data'!$E$2:$E$207,'Sales Summary'!$A$13,'Non-Ad Expense Data'!$A$2:$A$207,'Sales Summary'!B10)</f>
        <v>0</v>
      </c>
      <c r="C13" s="31">
        <f>SUMIFS('Non-Ad Expense Data'!$D$2:$D$207,'Non-Ad Expense Data'!$E$2:$E$207,'Sales Summary'!$A$13,'Non-Ad Expense Data'!$A$2:$A$207,'Sales Summary'!C10)</f>
        <v>0</v>
      </c>
      <c r="D13" s="31">
        <f>SUMIFS('Non-Ad Expense Data'!$D$2:$D$207,'Non-Ad Expense Data'!$E$2:$E$207,'Sales Summary'!$A$13,'Non-Ad Expense Data'!$A$2:$A$207,'Sales Summary'!D10)</f>
        <v>0</v>
      </c>
      <c r="E13" s="31">
        <f>SUMIFS('Non-Ad Expense Data'!$D$2:$D$207,'Non-Ad Expense Data'!$E$2:$E$207,'Sales Summary'!$A$13,'Non-Ad Expense Data'!$A$2:$A$207,'Sales Summary'!E10)</f>
        <v>0</v>
      </c>
      <c r="F13" s="31">
        <f>SUMIFS('Non-Ad Expense Data'!$D$2:$D$207,'Non-Ad Expense Data'!$E$2:$E$207,'Sales Summary'!$A$13,'Non-Ad Expense Data'!$A$2:$A$207,'Sales Summary'!F10)</f>
        <v>0</v>
      </c>
      <c r="G13" s="31">
        <f>SUMIFS('Non-Ad Expense Data'!$D$2:$D$207,'Non-Ad Expense Data'!$E$2:$E$207,'Sales Summary'!$A$13,'Non-Ad Expense Data'!$A$2:$A$207,'Sales Summary'!G10)</f>
        <v>0</v>
      </c>
      <c r="H13" s="31">
        <f>SUMIFS('Non-Ad Expense Data'!$D$2:$D$207,'Non-Ad Expense Data'!$E$2:$E$207,'Sales Summary'!$A$13,'Non-Ad Expense Data'!$A$2:$A$207,'Sales Summary'!H10)</f>
        <v>0</v>
      </c>
      <c r="I13" s="31">
        <f>SUMIFS('Non-Ad Expense Data'!$D$2:$D$207,'Non-Ad Expense Data'!$E$2:$E$207,'Sales Summary'!$A$13,'Non-Ad Expense Data'!$A$2:$A$207,'Sales Summary'!I10)</f>
        <v>0</v>
      </c>
      <c r="J13" s="31">
        <f>SUMIFS('Non-Ad Expense Data'!$D$2:$D$207,'Non-Ad Expense Data'!$E$2:$E$207,'Sales Summary'!$A$13,'Non-Ad Expense Data'!$A$2:$A$207,'Sales Summary'!J10)</f>
        <v>0</v>
      </c>
      <c r="K13" s="31">
        <f>SUMIFS('Non-Ad Expense Data'!$D$2:$D$207,'Non-Ad Expense Data'!$E$2:$E$207,'Sales Summary'!$A$13,'Non-Ad Expense Data'!$A$2:$A$207,'Sales Summary'!K10)</f>
        <v>0</v>
      </c>
      <c r="L13" s="31">
        <f>SUMIFS('Non-Ad Expense Data'!$D$2:$D$207,'Non-Ad Expense Data'!$E$2:$E$207,'Sales Summary'!$A$13,'Non-Ad Expense Data'!$A$2:$A$207,'Sales Summary'!L10)</f>
        <v>0</v>
      </c>
      <c r="M13" s="31">
        <f>SUMIFS('Non-Ad Expense Data'!$D$2:$D$207,'Non-Ad Expense Data'!$E$2:$E$207,'Sales Summary'!$A$13,'Non-Ad Expense Data'!$A$2:$A$207,'Sales Summary'!M10)</f>
        <v>0</v>
      </c>
      <c r="N13" s="32">
        <f t="shared" si="2"/>
        <v>0</v>
      </c>
    </row>
    <row r="14" spans="1:14" ht="18.75" hidden="1" customHeight="1" x14ac:dyDescent="0.25">
      <c r="A14" s="52" t="s">
        <v>33</v>
      </c>
      <c r="B14" s="35">
        <f>SUMIFS('Non-Ad Expense Data'!$D$2:$D$207,'Non-Ad Expense Data'!$E$2:$E$207,'Sales Summary'!$A$14,'Non-Ad Expense Data'!$A$2:$A$207,'Sales Summary'!B10)</f>
        <v>0</v>
      </c>
      <c r="C14" s="35">
        <f>SUMIFS('Non-Ad Expense Data'!$D$2:$D$207,'Non-Ad Expense Data'!$E$2:$E$207,'Sales Summary'!$A$14,'Non-Ad Expense Data'!$A$2:$A$207,'Sales Summary'!C10)</f>
        <v>0</v>
      </c>
      <c r="D14" s="35">
        <f>SUMIFS('Non-Ad Expense Data'!$D$2:$D$207,'Non-Ad Expense Data'!$E$2:$E$207,'Sales Summary'!$A$14,'Non-Ad Expense Data'!$A$2:$A$207,'Sales Summary'!D10)</f>
        <v>0</v>
      </c>
      <c r="E14" s="35">
        <f>SUMIFS('Non-Ad Expense Data'!$D$2:$D$207,'Non-Ad Expense Data'!$E$2:$E$207,'Sales Summary'!$A$14,'Non-Ad Expense Data'!$A$2:$A$207,'Sales Summary'!E10)</f>
        <v>0</v>
      </c>
      <c r="F14" s="35">
        <f>SUMIFS('Non-Ad Expense Data'!$D$2:$D$207,'Non-Ad Expense Data'!$E$2:$E$207,'Sales Summary'!$A$14,'Non-Ad Expense Data'!$A$2:$A$207,'Sales Summary'!F10)</f>
        <v>0</v>
      </c>
      <c r="G14" s="35">
        <f>SUMIFS('Non-Ad Expense Data'!$D$2:$D$207,'Non-Ad Expense Data'!$E$2:$E$207,'Sales Summary'!$A$14,'Non-Ad Expense Data'!$A$2:$A$207,'Sales Summary'!G10)</f>
        <v>0</v>
      </c>
      <c r="H14" s="35">
        <f>SUMIFS('Non-Ad Expense Data'!$D$2:$D$207,'Non-Ad Expense Data'!$E$2:$E$207,'Sales Summary'!$A$14,'Non-Ad Expense Data'!$A$2:$A$207,'Sales Summary'!H10)</f>
        <v>0</v>
      </c>
      <c r="I14" s="35">
        <f>SUMIFS('Non-Ad Expense Data'!$D$2:$D$207,'Non-Ad Expense Data'!$E$2:$E$207,'Sales Summary'!$A$14,'Non-Ad Expense Data'!$A$2:$A$207,'Sales Summary'!I10)</f>
        <v>0</v>
      </c>
      <c r="J14" s="35">
        <f>SUMIFS('Non-Ad Expense Data'!$D$2:$D$207,'Non-Ad Expense Data'!$E$2:$E$207,'Sales Summary'!$A$14,'Non-Ad Expense Data'!$A$2:$A$207,'Sales Summary'!J10)</f>
        <v>0</v>
      </c>
      <c r="K14" s="35">
        <f>SUMIFS('Non-Ad Expense Data'!$D$2:$D$207,'Non-Ad Expense Data'!$E$2:$E$207,'Sales Summary'!$A$14,'Non-Ad Expense Data'!$A$2:$A$207,'Sales Summary'!K10)</f>
        <v>0</v>
      </c>
      <c r="L14" s="35">
        <f>SUMIFS('Non-Ad Expense Data'!$D$2:$D$207,'Non-Ad Expense Data'!$E$2:$E$207,'Sales Summary'!$A$14,'Non-Ad Expense Data'!$A$2:$A$207,'Sales Summary'!L10)</f>
        <v>0</v>
      </c>
      <c r="M14" s="35">
        <f>SUMIFS('Non-Ad Expense Data'!$D$2:$D$207,'Non-Ad Expense Data'!$E$2:$E$207,'Sales Summary'!$A$14,'Non-Ad Expense Data'!$A$2:$A$207,'Sales Summary'!M10)</f>
        <v>0</v>
      </c>
      <c r="N14" s="36">
        <f t="shared" si="2"/>
        <v>0</v>
      </c>
    </row>
    <row r="15" spans="1:14" ht="18.75" hidden="1" customHeight="1" x14ac:dyDescent="0.25">
      <c r="A15" s="47" t="s">
        <v>32</v>
      </c>
      <c r="B15" s="31">
        <f>SUMIFS('Non-Ad Expense Data'!$D$2:$D$207,'Non-Ad Expense Data'!$E$2:$E$207,'Sales Summary'!$A$15,'Non-Ad Expense Data'!$A$2:$A$207,'Sales Summary'!B10)</f>
        <v>0</v>
      </c>
      <c r="C15" s="31">
        <f>SUMIFS('Non-Ad Expense Data'!$D$2:$D$207,'Non-Ad Expense Data'!$E$2:$E$207,'Sales Summary'!$A$15,'Non-Ad Expense Data'!$A$2:$A$207,'Sales Summary'!C10)</f>
        <v>0</v>
      </c>
      <c r="D15" s="31">
        <f>SUMIFS('Non-Ad Expense Data'!$D$2:$D$207,'Non-Ad Expense Data'!$E$2:$E$207,'Sales Summary'!$A$15,'Non-Ad Expense Data'!$A$2:$A$207,'Sales Summary'!D10)</f>
        <v>0</v>
      </c>
      <c r="E15" s="31">
        <f>SUMIFS('Non-Ad Expense Data'!$D$2:$D$207,'Non-Ad Expense Data'!$E$2:$E$207,'Sales Summary'!$A$15,'Non-Ad Expense Data'!$A$2:$A$207,'Sales Summary'!E10)</f>
        <v>0</v>
      </c>
      <c r="F15" s="31">
        <f>SUMIFS('Non-Ad Expense Data'!$D$2:$D$207,'Non-Ad Expense Data'!$E$2:$E$207,'Sales Summary'!$A$15,'Non-Ad Expense Data'!$A$2:$A$207,'Sales Summary'!F10)</f>
        <v>0</v>
      </c>
      <c r="G15" s="31">
        <f>SUMIFS('Non-Ad Expense Data'!$D$2:$D$207,'Non-Ad Expense Data'!$E$2:$E$207,'Sales Summary'!$A$15,'Non-Ad Expense Data'!$A$2:$A$207,'Sales Summary'!G10)</f>
        <v>0</v>
      </c>
      <c r="H15" s="31">
        <f>SUMIFS('Non-Ad Expense Data'!$D$2:$D$207,'Non-Ad Expense Data'!$E$2:$E$207,'Sales Summary'!$A$15,'Non-Ad Expense Data'!$A$2:$A$207,'Sales Summary'!H10)</f>
        <v>0</v>
      </c>
      <c r="I15" s="31">
        <f>SUMIFS('Non-Ad Expense Data'!$D$2:$D$207,'Non-Ad Expense Data'!$E$2:$E$207,'Sales Summary'!$A$15,'Non-Ad Expense Data'!$A$2:$A$207,'Sales Summary'!I10)</f>
        <v>0</v>
      </c>
      <c r="J15" s="31">
        <f>SUMIFS('Non-Ad Expense Data'!$D$2:$D$207,'Non-Ad Expense Data'!$E$2:$E$207,'Sales Summary'!$A$15,'Non-Ad Expense Data'!$A$2:$A$207,'Sales Summary'!J10)</f>
        <v>0</v>
      </c>
      <c r="K15" s="31">
        <f>SUMIFS('Non-Ad Expense Data'!$D$2:$D$207,'Non-Ad Expense Data'!$E$2:$E$207,'Sales Summary'!$A$15,'Non-Ad Expense Data'!$A$2:$A$207,'Sales Summary'!K10)</f>
        <v>0</v>
      </c>
      <c r="L15" s="31">
        <f>SUMIFS('Non-Ad Expense Data'!$D$2:$D$207,'Non-Ad Expense Data'!$E$2:$E$207,'Sales Summary'!$A$15,'Non-Ad Expense Data'!$A$2:$A$207,'Sales Summary'!L10)</f>
        <v>0</v>
      </c>
      <c r="M15" s="31">
        <f>SUMIFS('Non-Ad Expense Data'!$D$2:$D$207,'Non-Ad Expense Data'!$E$2:$E$207,'Sales Summary'!$A$15,'Non-Ad Expense Data'!$A$2:$A$207,'Sales Summary'!M10)</f>
        <v>0</v>
      </c>
      <c r="N15" s="32">
        <f t="shared" si="2"/>
        <v>0</v>
      </c>
    </row>
    <row r="16" spans="1:14" ht="18.75" hidden="1" customHeight="1" x14ac:dyDescent="0.25">
      <c r="A16" s="52" t="s">
        <v>31</v>
      </c>
      <c r="B16" s="35">
        <f>SUMIFS('Non-Ad Expense Data'!$D$2:$D$207,'Non-Ad Expense Data'!$E$2:$E$207,'Sales Summary'!$A$16,'Non-Ad Expense Data'!$A$2:$A$207,'Sales Summary'!B10)</f>
        <v>0</v>
      </c>
      <c r="C16" s="35">
        <f>SUMIFS('Non-Ad Expense Data'!$D$2:$D$207,'Non-Ad Expense Data'!$E$2:$E$207,'Sales Summary'!$A$16,'Non-Ad Expense Data'!$A$2:$A$207,'Sales Summary'!C10)</f>
        <v>0</v>
      </c>
      <c r="D16" s="35">
        <f>SUMIFS('Non-Ad Expense Data'!$D$2:$D$207,'Non-Ad Expense Data'!$E$2:$E$207,'Sales Summary'!$A$16,'Non-Ad Expense Data'!$A$2:$A$207,'Sales Summary'!D10)</f>
        <v>0</v>
      </c>
      <c r="E16" s="35">
        <f>SUMIFS('Non-Ad Expense Data'!$D$2:$D$207,'Non-Ad Expense Data'!$E$2:$E$207,'Sales Summary'!$A$16,'Non-Ad Expense Data'!$A$2:$A$207,'Sales Summary'!E10)</f>
        <v>0</v>
      </c>
      <c r="F16" s="35">
        <f>SUMIFS('Non-Ad Expense Data'!$D$2:$D$207,'Non-Ad Expense Data'!$E$2:$E$207,'Sales Summary'!$A$16,'Non-Ad Expense Data'!$A$2:$A$207,'Sales Summary'!F10)</f>
        <v>0</v>
      </c>
      <c r="G16" s="35">
        <f>SUMIFS('Non-Ad Expense Data'!$D$2:$D$207,'Non-Ad Expense Data'!$E$2:$E$207,'Sales Summary'!$A$16,'Non-Ad Expense Data'!$A$2:$A$207,'Sales Summary'!G10)</f>
        <v>0</v>
      </c>
      <c r="H16" s="35">
        <f>SUMIFS('Non-Ad Expense Data'!$D$2:$D$207,'Non-Ad Expense Data'!$E$2:$E$207,'Sales Summary'!$A$16,'Non-Ad Expense Data'!$A$2:$A$207,'Sales Summary'!H10)</f>
        <v>0</v>
      </c>
      <c r="I16" s="35">
        <f>SUMIFS('Non-Ad Expense Data'!$D$2:$D$207,'Non-Ad Expense Data'!$E$2:$E$207,'Sales Summary'!$A$16,'Non-Ad Expense Data'!$A$2:$A$207,'Sales Summary'!I10)</f>
        <v>0</v>
      </c>
      <c r="J16" s="35">
        <f>SUMIFS('Non-Ad Expense Data'!$D$2:$D$207,'Non-Ad Expense Data'!$E$2:$E$207,'Sales Summary'!$A$16,'Non-Ad Expense Data'!$A$2:$A$207,'Sales Summary'!J10)</f>
        <v>0</v>
      </c>
      <c r="K16" s="35">
        <f>SUMIFS('Non-Ad Expense Data'!$D$2:$D$207,'Non-Ad Expense Data'!$E$2:$E$207,'Sales Summary'!$A$16,'Non-Ad Expense Data'!$A$2:$A$207,'Sales Summary'!K10)</f>
        <v>0</v>
      </c>
      <c r="L16" s="35">
        <f>SUMIFS('Non-Ad Expense Data'!$D$2:$D$207,'Non-Ad Expense Data'!$E$2:$E$207,'Sales Summary'!$A$16,'Non-Ad Expense Data'!$A$2:$A$207,'Sales Summary'!L10)</f>
        <v>0</v>
      </c>
      <c r="M16" s="35">
        <f>SUMIFS('Non-Ad Expense Data'!$D$2:$D$207,'Non-Ad Expense Data'!$E$2:$E$207,'Sales Summary'!$A$16,'Non-Ad Expense Data'!$A$2:$A$207,'Sales Summary'!M10)</f>
        <v>0</v>
      </c>
      <c r="N16" s="36">
        <f t="shared" si="2"/>
        <v>0</v>
      </c>
    </row>
    <row r="17" spans="1:14" ht="18.75" hidden="1" customHeight="1" x14ac:dyDescent="0.25">
      <c r="A17" s="47" t="s">
        <v>30</v>
      </c>
      <c r="B17" s="31">
        <f>SUMIFS('Non-Ad Expense Data'!$D$2:$D$207,'Non-Ad Expense Data'!$E$2:$E$207,'Sales Summary'!$A$17,'Non-Ad Expense Data'!$A$2:$A$207,'Sales Summary'!B10)</f>
        <v>0</v>
      </c>
      <c r="C17" s="31">
        <f>SUMIFS('Non-Ad Expense Data'!$D$2:$D$207,'Non-Ad Expense Data'!$E$2:$E$207,'Sales Summary'!$A$17,'Non-Ad Expense Data'!$A$2:$A$207,'Sales Summary'!C10)</f>
        <v>0</v>
      </c>
      <c r="D17" s="31">
        <f>SUMIFS('Non-Ad Expense Data'!$D$2:$D$207,'Non-Ad Expense Data'!$E$2:$E$207,'Sales Summary'!$A$17,'Non-Ad Expense Data'!$A$2:$A$207,'Sales Summary'!D10)</f>
        <v>0</v>
      </c>
      <c r="E17" s="31">
        <f>SUMIFS('Non-Ad Expense Data'!$D$2:$D$207,'Non-Ad Expense Data'!$E$2:$E$207,'Sales Summary'!$A$17,'Non-Ad Expense Data'!$A$2:$A$207,'Sales Summary'!E10)</f>
        <v>0</v>
      </c>
      <c r="F17" s="31">
        <f>SUMIFS('Non-Ad Expense Data'!$D$2:$D$207,'Non-Ad Expense Data'!$E$2:$E$207,'Sales Summary'!$A$17,'Non-Ad Expense Data'!$A$2:$A$207,'Sales Summary'!F10)</f>
        <v>0</v>
      </c>
      <c r="G17" s="31">
        <f>SUMIFS('Non-Ad Expense Data'!$D$2:$D$207,'Non-Ad Expense Data'!$E$2:$E$207,'Sales Summary'!$A$17,'Non-Ad Expense Data'!$A$2:$A$207,'Sales Summary'!G10)</f>
        <v>0</v>
      </c>
      <c r="H17" s="31">
        <f>SUMIFS('Non-Ad Expense Data'!$D$2:$D$207,'Non-Ad Expense Data'!$E$2:$E$207,'Sales Summary'!$A$17,'Non-Ad Expense Data'!$A$2:$A$207,'Sales Summary'!H10)</f>
        <v>0</v>
      </c>
      <c r="I17" s="31">
        <f>SUMIFS('Non-Ad Expense Data'!$D$2:$D$207,'Non-Ad Expense Data'!$E$2:$E$207,'Sales Summary'!$A$17,'Non-Ad Expense Data'!$A$2:$A$207,'Sales Summary'!I10)</f>
        <v>0</v>
      </c>
      <c r="J17" s="31">
        <f>SUMIFS('Non-Ad Expense Data'!$D$2:$D$207,'Non-Ad Expense Data'!$E$2:$E$207,'Sales Summary'!$A$17,'Non-Ad Expense Data'!$A$2:$A$207,'Sales Summary'!J10)</f>
        <v>0</v>
      </c>
      <c r="K17" s="31">
        <f>SUMIFS('Non-Ad Expense Data'!$D$2:$D$207,'Non-Ad Expense Data'!$E$2:$E$207,'Sales Summary'!$A$17,'Non-Ad Expense Data'!$A$2:$A$207,'Sales Summary'!K10)</f>
        <v>0</v>
      </c>
      <c r="L17" s="31">
        <f>SUMIFS('Non-Ad Expense Data'!$D$2:$D$207,'Non-Ad Expense Data'!$E$2:$E$207,'Sales Summary'!$A$17,'Non-Ad Expense Data'!$A$2:$A$207,'Sales Summary'!L10)</f>
        <v>0</v>
      </c>
      <c r="M17" s="31">
        <f>SUMIFS('Non-Ad Expense Data'!$D$2:$D$207,'Non-Ad Expense Data'!$E$2:$E$207,'Sales Summary'!$A$17,'Non-Ad Expense Data'!$A$2:$A$207,'Sales Summary'!M10)</f>
        <v>0</v>
      </c>
      <c r="N17" s="32">
        <f t="shared" si="2"/>
        <v>0</v>
      </c>
    </row>
    <row r="18" spans="1:14" ht="18.75" hidden="1" customHeight="1" x14ac:dyDescent="0.25">
      <c r="A18" s="52" t="s">
        <v>41</v>
      </c>
      <c r="B18" s="35">
        <f>SUMIFS('Non-Ad Expense Data'!$D$2:$D$207,'Non-Ad Expense Data'!$E$2:$E$207,'Sales Summary'!$A$18,'Non-Ad Expense Data'!$A$2:$A$207,'Sales Summary'!B10)</f>
        <v>0</v>
      </c>
      <c r="C18" s="35">
        <f>SUMIFS('Non-Ad Expense Data'!$D$2:$D$207,'Non-Ad Expense Data'!$E$2:$E$207,'Sales Summary'!$A$18,'Non-Ad Expense Data'!$A$2:$A$207,'Sales Summary'!C10)</f>
        <v>0</v>
      </c>
      <c r="D18" s="35">
        <f>SUMIFS('Non-Ad Expense Data'!$D$2:$D$207,'Non-Ad Expense Data'!$E$2:$E$207,'Sales Summary'!$A$18,'Non-Ad Expense Data'!$A$2:$A$207,'Sales Summary'!D10)</f>
        <v>0</v>
      </c>
      <c r="E18" s="35">
        <f>SUMIFS('Non-Ad Expense Data'!$D$2:$D$207,'Non-Ad Expense Data'!$E$2:$E$207,'Sales Summary'!$A$18,'Non-Ad Expense Data'!$A$2:$A$207,'Sales Summary'!E10)</f>
        <v>0</v>
      </c>
      <c r="F18" s="35">
        <f>SUMIFS('Non-Ad Expense Data'!$D$2:$D$207,'Non-Ad Expense Data'!$E$2:$E$207,'Sales Summary'!$A$18,'Non-Ad Expense Data'!$A$2:$A$207,'Sales Summary'!F10)</f>
        <v>0</v>
      </c>
      <c r="G18" s="35">
        <f>SUMIFS('Non-Ad Expense Data'!$D$2:$D$207,'Non-Ad Expense Data'!$E$2:$E$207,'Sales Summary'!$A$18,'Non-Ad Expense Data'!$A$2:$A$207,'Sales Summary'!G10)</f>
        <v>0</v>
      </c>
      <c r="H18" s="35">
        <f>SUMIFS('Non-Ad Expense Data'!$D$2:$D$207,'Non-Ad Expense Data'!$E$2:$E$207,'Sales Summary'!$A$18,'Non-Ad Expense Data'!$A$2:$A$207,'Sales Summary'!H10)</f>
        <v>0</v>
      </c>
      <c r="I18" s="35">
        <f>SUMIFS('Non-Ad Expense Data'!$D$2:$D$207,'Non-Ad Expense Data'!$E$2:$E$207,'Sales Summary'!$A$18,'Non-Ad Expense Data'!$A$2:$A$207,'Sales Summary'!I10)</f>
        <v>0</v>
      </c>
      <c r="J18" s="35">
        <f>SUMIFS('Non-Ad Expense Data'!$D$2:$D$207,'Non-Ad Expense Data'!$E$2:$E$207,'Sales Summary'!$A$18,'Non-Ad Expense Data'!$A$2:$A$207,'Sales Summary'!J10)</f>
        <v>0</v>
      </c>
      <c r="K18" s="35">
        <f>SUMIFS('Non-Ad Expense Data'!$D$2:$D$207,'Non-Ad Expense Data'!$E$2:$E$207,'Sales Summary'!$A$18,'Non-Ad Expense Data'!$A$2:$A$207,'Sales Summary'!K10)</f>
        <v>0</v>
      </c>
      <c r="L18" s="35">
        <f>SUMIFS('Non-Ad Expense Data'!$D$2:$D$207,'Non-Ad Expense Data'!$E$2:$E$207,'Sales Summary'!$A$18,'Non-Ad Expense Data'!$A$2:$A$207,'Sales Summary'!L10)</f>
        <v>0</v>
      </c>
      <c r="M18" s="35">
        <f>SUMIFS('Non-Ad Expense Data'!$D$2:$D$207,'Non-Ad Expense Data'!$E$2:$E$207,'Sales Summary'!$A$18,'Non-Ad Expense Data'!$A$2:$A$207,'Sales Summary'!M10)</f>
        <v>0</v>
      </c>
      <c r="N18" s="36">
        <f t="shared" si="2"/>
        <v>0</v>
      </c>
    </row>
    <row r="19" spans="1:14" ht="18.75" hidden="1" customHeight="1" x14ac:dyDescent="0.25">
      <c r="A19" s="47" t="s">
        <v>39</v>
      </c>
      <c r="B19" s="31">
        <f>SUMIFS('Non-Ad Expense Data'!$D$2:$D$207,'Non-Ad Expense Data'!$E$2:$E$207,'Sales Summary'!$A$18,'Non-Ad Expense Data'!$A$2:$A$207,'Sales Summary'!B11)</f>
        <v>0</v>
      </c>
      <c r="C19" s="31">
        <f>SUMIFS('Non-Ad Expense Data'!$D$2:$D$207,'Non-Ad Expense Data'!$E$2:$E$207,'Sales Summary'!$A$18,'Non-Ad Expense Data'!$A$2:$A$207,'Sales Summary'!C11)</f>
        <v>0</v>
      </c>
      <c r="D19" s="31">
        <f>SUMIFS('Non-Ad Expense Data'!$D$2:$D$207,'Non-Ad Expense Data'!$E$2:$E$207,'Sales Summary'!$A$18,'Non-Ad Expense Data'!$A$2:$A$207,'Sales Summary'!D11)</f>
        <v>0</v>
      </c>
      <c r="E19" s="31">
        <f>SUMIFS('Non-Ad Expense Data'!$D$2:$D$207,'Non-Ad Expense Data'!$E$2:$E$207,'Sales Summary'!$A$18,'Non-Ad Expense Data'!$A$2:$A$207,'Sales Summary'!E11)</f>
        <v>0</v>
      </c>
      <c r="F19" s="31">
        <f>SUMIFS('Non-Ad Expense Data'!$D$2:$D$207,'Non-Ad Expense Data'!$E$2:$E$207,'Sales Summary'!$A$18,'Non-Ad Expense Data'!$A$2:$A$207,'Sales Summary'!F11)</f>
        <v>0</v>
      </c>
      <c r="G19" s="31">
        <f>SUMIFS('Non-Ad Expense Data'!$D$2:$D$207,'Non-Ad Expense Data'!$E$2:$E$207,'Sales Summary'!$A$18,'Non-Ad Expense Data'!$A$2:$A$207,'Sales Summary'!G11)</f>
        <v>0</v>
      </c>
      <c r="H19" s="31">
        <f>SUMIFS('Non-Ad Expense Data'!$D$2:$D$207,'Non-Ad Expense Data'!$E$2:$E$207,'Sales Summary'!$A$18,'Non-Ad Expense Data'!$A$2:$A$207,'Sales Summary'!H11)</f>
        <v>0</v>
      </c>
      <c r="I19" s="31">
        <f>SUMIFS('Non-Ad Expense Data'!$D$2:$D$207,'Non-Ad Expense Data'!$E$2:$E$207,'Sales Summary'!$A$18,'Non-Ad Expense Data'!$A$2:$A$207,'Sales Summary'!I11)</f>
        <v>0</v>
      </c>
      <c r="J19" s="31">
        <f>SUMIFS('Non-Ad Expense Data'!$D$2:$D$207,'Non-Ad Expense Data'!$E$2:$E$207,'Sales Summary'!$A$18,'Non-Ad Expense Data'!$A$2:$A$207,'Sales Summary'!J11)</f>
        <v>0</v>
      </c>
      <c r="K19" s="31">
        <f>SUMIFS('Non-Ad Expense Data'!$D$2:$D$207,'Non-Ad Expense Data'!$E$2:$E$207,'Sales Summary'!$A$18,'Non-Ad Expense Data'!$A$2:$A$207,'Sales Summary'!K11)</f>
        <v>0</v>
      </c>
      <c r="L19" s="31">
        <f>SUMIFS('Non-Ad Expense Data'!$D$2:$D$207,'Non-Ad Expense Data'!$E$2:$E$207,'Sales Summary'!$A$18,'Non-Ad Expense Data'!$A$2:$A$207,'Sales Summary'!L11)</f>
        <v>0</v>
      </c>
      <c r="M19" s="31">
        <f>SUMIFS('Non-Ad Expense Data'!$D$2:$D$207,'Non-Ad Expense Data'!$E$2:$E$207,'Sales Summary'!$A$18,'Non-Ad Expense Data'!$A$2:$A$207,'Sales Summary'!M11)</f>
        <v>0</v>
      </c>
      <c r="N19" s="32">
        <f t="shared" si="2"/>
        <v>0</v>
      </c>
    </row>
    <row r="20" spans="1:14" ht="18.75" hidden="1" customHeight="1" x14ac:dyDescent="0.25">
      <c r="A20" s="52" t="s">
        <v>6</v>
      </c>
      <c r="B20" s="35">
        <f>SUMIFS('Non-Ad Expense Data'!$D$2:$D$207,'Non-Ad Expense Data'!$E$2:$E$207,'Sales Summary'!$A$20,'Non-Ad Expense Data'!$A$2:$A$207,'Sales Summary'!B10)</f>
        <v>0</v>
      </c>
      <c r="C20" s="35">
        <f>SUMIFS('Non-Ad Expense Data'!$D$2:$D$207,'Non-Ad Expense Data'!$E$2:$E$207,'Sales Summary'!$A$20,'Non-Ad Expense Data'!$A$2:$A$207,'Sales Summary'!C10)</f>
        <v>0</v>
      </c>
      <c r="D20" s="35">
        <f>SUMIFS('Non-Ad Expense Data'!$D$2:$D$207,'Non-Ad Expense Data'!$E$2:$E$207,'Sales Summary'!$A$20,'Non-Ad Expense Data'!$A$2:$A$207,'Sales Summary'!D10)</f>
        <v>0</v>
      </c>
      <c r="E20" s="35">
        <f>SUMIFS('Non-Ad Expense Data'!$D$2:$D$207,'Non-Ad Expense Data'!$E$2:$E$207,'Sales Summary'!$A$20,'Non-Ad Expense Data'!$A$2:$A$207,'Sales Summary'!E10)</f>
        <v>0</v>
      </c>
      <c r="F20" s="35">
        <f>SUMIFS('Non-Ad Expense Data'!$D$2:$D$207,'Non-Ad Expense Data'!$E$2:$E$207,'Sales Summary'!$A$20,'Non-Ad Expense Data'!$A$2:$A$207,'Sales Summary'!F10)</f>
        <v>0</v>
      </c>
      <c r="G20" s="35">
        <f>SUMIFS('Non-Ad Expense Data'!$D$2:$D$207,'Non-Ad Expense Data'!$E$2:$E$207,'Sales Summary'!$A$20,'Non-Ad Expense Data'!$A$2:$A$207,'Sales Summary'!G10)</f>
        <v>0</v>
      </c>
      <c r="H20" s="35">
        <f>SUMIFS('Non-Ad Expense Data'!$D$2:$D$207,'Non-Ad Expense Data'!$E$2:$E$207,'Sales Summary'!$A$20,'Non-Ad Expense Data'!$A$2:$A$207,'Sales Summary'!H10)</f>
        <v>0</v>
      </c>
      <c r="I20" s="35">
        <f>SUMIFS('Non-Ad Expense Data'!$D$2:$D$207,'Non-Ad Expense Data'!$E$2:$E$207,'Sales Summary'!$A$20,'Non-Ad Expense Data'!$A$2:$A$207,'Sales Summary'!I10)</f>
        <v>0</v>
      </c>
      <c r="J20" s="35">
        <f>SUMIFS('Non-Ad Expense Data'!$D$2:$D$207,'Non-Ad Expense Data'!$E$2:$E$207,'Sales Summary'!$A$20,'Non-Ad Expense Data'!$A$2:$A$207,'Sales Summary'!J10)</f>
        <v>0</v>
      </c>
      <c r="K20" s="35">
        <f>SUMIFS('Non-Ad Expense Data'!$D$2:$D$207,'Non-Ad Expense Data'!$E$2:$E$207,'Sales Summary'!$A$20,'Non-Ad Expense Data'!$A$2:$A$207,'Sales Summary'!K10)</f>
        <v>0</v>
      </c>
      <c r="L20" s="35">
        <f>SUMIFS('Non-Ad Expense Data'!$D$2:$D$207,'Non-Ad Expense Data'!$E$2:$E$207,'Sales Summary'!$A$20,'Non-Ad Expense Data'!$A$2:$A$207,'Sales Summary'!L10)</f>
        <v>0</v>
      </c>
      <c r="M20" s="35">
        <f>SUMIFS('Non-Ad Expense Data'!$D$2:$D$207,'Non-Ad Expense Data'!$E$2:$E$207,'Sales Summary'!$A$20,'Non-Ad Expense Data'!$A$2:$A$207,'Sales Summary'!M10)</f>
        <v>0</v>
      </c>
      <c r="N20" s="36">
        <f t="shared" si="2"/>
        <v>0</v>
      </c>
    </row>
    <row r="21" spans="1:14" ht="18.75" hidden="1" customHeight="1" x14ac:dyDescent="0.25">
      <c r="A21" s="47" t="s">
        <v>8</v>
      </c>
      <c r="B21" s="31">
        <f>SUMIFS('Non-Ad Expense Data'!$D$2:$D$207,'Non-Ad Expense Data'!$E$2:$E$207,'Sales Summary'!$A$21,'Non-Ad Expense Data'!$A$2:$A$207,'Sales Summary'!B10)</f>
        <v>0</v>
      </c>
      <c r="C21" s="31">
        <f>SUMIFS('Non-Ad Expense Data'!$D$2:$D$207,'Non-Ad Expense Data'!$E$2:$E$207,'Sales Summary'!$A$21,'Non-Ad Expense Data'!$A$2:$A$207,'Sales Summary'!C10)</f>
        <v>0</v>
      </c>
      <c r="D21" s="31">
        <f>SUMIFS('Non-Ad Expense Data'!$D$2:$D$207,'Non-Ad Expense Data'!$E$2:$E$207,'Sales Summary'!$A$21,'Non-Ad Expense Data'!$A$2:$A$207,'Sales Summary'!D10)</f>
        <v>0</v>
      </c>
      <c r="E21" s="31">
        <f>SUMIFS('Non-Ad Expense Data'!$D$2:$D$207,'Non-Ad Expense Data'!$E$2:$E$207,'Sales Summary'!$A$21,'Non-Ad Expense Data'!$A$2:$A$207,'Sales Summary'!E10)</f>
        <v>0</v>
      </c>
      <c r="F21" s="31">
        <f>SUMIFS('Non-Ad Expense Data'!$D$2:$D$207,'Non-Ad Expense Data'!$E$2:$E$207,'Sales Summary'!$A$21,'Non-Ad Expense Data'!$A$2:$A$207,'Sales Summary'!F10)</f>
        <v>0</v>
      </c>
      <c r="G21" s="31">
        <f>SUMIFS('Non-Ad Expense Data'!$D$2:$D$207,'Non-Ad Expense Data'!$E$2:$E$207,'Sales Summary'!$A$21,'Non-Ad Expense Data'!$A$2:$A$207,'Sales Summary'!G10)</f>
        <v>0</v>
      </c>
      <c r="H21" s="31">
        <f>SUMIFS('Non-Ad Expense Data'!$D$2:$D$207,'Non-Ad Expense Data'!$E$2:$E$207,'Sales Summary'!$A$21,'Non-Ad Expense Data'!$A$2:$A$207,'Sales Summary'!H10)</f>
        <v>0</v>
      </c>
      <c r="I21" s="31">
        <f>SUMIFS('Non-Ad Expense Data'!$D$2:$D$207,'Non-Ad Expense Data'!$E$2:$E$207,'Sales Summary'!$A$21,'Non-Ad Expense Data'!$A$2:$A$207,'Sales Summary'!I10)</f>
        <v>0</v>
      </c>
      <c r="J21" s="31">
        <f>SUMIFS('Non-Ad Expense Data'!$D$2:$D$207,'Non-Ad Expense Data'!$E$2:$E$207,'Sales Summary'!$A$21,'Non-Ad Expense Data'!$A$2:$A$207,'Sales Summary'!J10)</f>
        <v>0</v>
      </c>
      <c r="K21" s="31">
        <f>SUMIFS('Non-Ad Expense Data'!$D$2:$D$207,'Non-Ad Expense Data'!$E$2:$E$207,'Sales Summary'!$A$21,'Non-Ad Expense Data'!$A$2:$A$207,'Sales Summary'!K10)</f>
        <v>0</v>
      </c>
      <c r="L21" s="31">
        <f>SUMIFS('Non-Ad Expense Data'!$D$2:$D$207,'Non-Ad Expense Data'!$E$2:$E$207,'Sales Summary'!$A$21,'Non-Ad Expense Data'!$A$2:$A$207,'Sales Summary'!L10)</f>
        <v>0</v>
      </c>
      <c r="M21" s="31">
        <f>SUMIFS('Non-Ad Expense Data'!$D$2:$D$207,'Non-Ad Expense Data'!$E$2:$E$207,'Sales Summary'!$A$21,'Non-Ad Expense Data'!$A$2:$A$207,'Sales Summary'!M10)</f>
        <v>0</v>
      </c>
      <c r="N21" s="32">
        <f t="shared" si="2"/>
        <v>0</v>
      </c>
    </row>
    <row r="22" spans="1:14" ht="18.75" hidden="1" customHeight="1" x14ac:dyDescent="0.25">
      <c r="A22" s="52" t="s">
        <v>9</v>
      </c>
      <c r="B22" s="35">
        <f>SUMIFS('Non-Ad Expense Data'!$D$2:$D$207,'Non-Ad Expense Data'!$E$2:$E$207,'Sales Summary'!$A$22,'Non-Ad Expense Data'!$A$2:$A$207,'Sales Summary'!B10)</f>
        <v>0</v>
      </c>
      <c r="C22" s="35">
        <f>SUMIFS('Non-Ad Expense Data'!$D$2:$D$207,'Non-Ad Expense Data'!$E$2:$E$207,'Sales Summary'!$A$22,'Non-Ad Expense Data'!$A$2:$A$207,'Sales Summary'!C10)</f>
        <v>0</v>
      </c>
      <c r="D22" s="35">
        <f>SUMIFS('Non-Ad Expense Data'!$D$2:$D$207,'Non-Ad Expense Data'!$E$2:$E$207,'Sales Summary'!$A$22,'Non-Ad Expense Data'!$A$2:$A$207,'Sales Summary'!D10)</f>
        <v>0</v>
      </c>
      <c r="E22" s="35">
        <f>SUMIFS('Non-Ad Expense Data'!$D$2:$D$207,'Non-Ad Expense Data'!$E$2:$E$207,'Sales Summary'!$A$22,'Non-Ad Expense Data'!$A$2:$A$207,'Sales Summary'!E10)</f>
        <v>0</v>
      </c>
      <c r="F22" s="35">
        <f>SUMIFS('Non-Ad Expense Data'!$D$2:$D$207,'Non-Ad Expense Data'!$E$2:$E$207,'Sales Summary'!$A$22,'Non-Ad Expense Data'!$A$2:$A$207,'Sales Summary'!F10)</f>
        <v>0</v>
      </c>
      <c r="G22" s="35">
        <f>SUMIFS('Non-Ad Expense Data'!$D$2:$D$207,'Non-Ad Expense Data'!$E$2:$E$207,'Sales Summary'!$A$22,'Non-Ad Expense Data'!$A$2:$A$207,'Sales Summary'!G10)</f>
        <v>0</v>
      </c>
      <c r="H22" s="35">
        <f>SUMIFS('Non-Ad Expense Data'!$D$2:$D$207,'Non-Ad Expense Data'!$E$2:$E$207,'Sales Summary'!$A$22,'Non-Ad Expense Data'!$A$2:$A$207,'Sales Summary'!H10)</f>
        <v>0</v>
      </c>
      <c r="I22" s="35">
        <f>SUMIFS('Non-Ad Expense Data'!$D$2:$D$207,'Non-Ad Expense Data'!$E$2:$E$207,'Sales Summary'!$A$22,'Non-Ad Expense Data'!$A$2:$A$207,'Sales Summary'!I10)</f>
        <v>0</v>
      </c>
      <c r="J22" s="35">
        <f>SUMIFS('Non-Ad Expense Data'!$D$2:$D$207,'Non-Ad Expense Data'!$E$2:$E$207,'Sales Summary'!$A$22,'Non-Ad Expense Data'!$A$2:$A$207,'Sales Summary'!J10)</f>
        <v>0</v>
      </c>
      <c r="K22" s="35">
        <f>SUMIFS('Non-Ad Expense Data'!$D$2:$D$207,'Non-Ad Expense Data'!$E$2:$E$207,'Sales Summary'!$A$22,'Non-Ad Expense Data'!$A$2:$A$207,'Sales Summary'!K10)</f>
        <v>0</v>
      </c>
      <c r="L22" s="35">
        <f>SUMIFS('Non-Ad Expense Data'!$D$2:$D$207,'Non-Ad Expense Data'!$E$2:$E$207,'Sales Summary'!$A$22,'Non-Ad Expense Data'!$A$2:$A$207,'Sales Summary'!L10)</f>
        <v>0</v>
      </c>
      <c r="M22" s="35">
        <f>SUMIFS('Non-Ad Expense Data'!$D$2:$D$207,'Non-Ad Expense Data'!$E$2:$E$207,'Sales Summary'!$A$22,'Non-Ad Expense Data'!$A$2:$A$207,'Sales Summary'!M10)</f>
        <v>0</v>
      </c>
      <c r="N22" s="36">
        <f t="shared" si="2"/>
        <v>0</v>
      </c>
    </row>
    <row r="23" spans="1:14" ht="18.75" hidden="1" customHeight="1" x14ac:dyDescent="0.25">
      <c r="A23" s="47" t="s">
        <v>7</v>
      </c>
      <c r="B23" s="31">
        <f>SUMIFS('Non-Ad Expense Data'!$D$2:$D$207,'Non-Ad Expense Data'!$E$2:$E$207,'Sales Summary'!$A$23,'Non-Ad Expense Data'!$A$2:$A$207,'Sales Summary'!B10)</f>
        <v>0</v>
      </c>
      <c r="C23" s="31">
        <f>SUMIFS('Non-Ad Expense Data'!$D$2:$D$207,'Non-Ad Expense Data'!$E$2:$E$207,'Sales Summary'!$A$23,'Non-Ad Expense Data'!$A$2:$A$207,'Sales Summary'!C10)</f>
        <v>0</v>
      </c>
      <c r="D23" s="31">
        <f>SUMIFS('Non-Ad Expense Data'!$D$2:$D$207,'Non-Ad Expense Data'!$E$2:$E$207,'Sales Summary'!$A$23,'Non-Ad Expense Data'!$A$2:$A$207,'Sales Summary'!D10)</f>
        <v>0</v>
      </c>
      <c r="E23" s="31">
        <f>SUMIFS('Non-Ad Expense Data'!$D$2:$D$207,'Non-Ad Expense Data'!$E$2:$E$207,'Sales Summary'!$A$23,'Non-Ad Expense Data'!$A$2:$A$207,'Sales Summary'!E10)</f>
        <v>0</v>
      </c>
      <c r="F23" s="31">
        <f>SUMIFS('Non-Ad Expense Data'!$D$2:$D$207,'Non-Ad Expense Data'!$E$2:$E$207,'Sales Summary'!$A$23,'Non-Ad Expense Data'!$A$2:$A$207,'Sales Summary'!F10)</f>
        <v>0</v>
      </c>
      <c r="G23" s="31">
        <f>SUMIFS('Non-Ad Expense Data'!$D$2:$D$207,'Non-Ad Expense Data'!$E$2:$E$207,'Sales Summary'!$A$23,'Non-Ad Expense Data'!$A$2:$A$207,'Sales Summary'!G10)</f>
        <v>0</v>
      </c>
      <c r="H23" s="31">
        <f>SUMIFS('Non-Ad Expense Data'!$D$2:$D$207,'Non-Ad Expense Data'!$E$2:$E$207,'Sales Summary'!$A$23,'Non-Ad Expense Data'!$A$2:$A$207,'Sales Summary'!H10)</f>
        <v>0</v>
      </c>
      <c r="I23" s="31">
        <f>SUMIFS('Non-Ad Expense Data'!$D$2:$D$207,'Non-Ad Expense Data'!$E$2:$E$207,'Sales Summary'!$A$23,'Non-Ad Expense Data'!$A$2:$A$207,'Sales Summary'!I10)</f>
        <v>0</v>
      </c>
      <c r="J23" s="31">
        <f>SUMIFS('Non-Ad Expense Data'!$D$2:$D$207,'Non-Ad Expense Data'!$E$2:$E$207,'Sales Summary'!$A$23,'Non-Ad Expense Data'!$A$2:$A$207,'Sales Summary'!J10)</f>
        <v>0</v>
      </c>
      <c r="K23" s="31">
        <f>SUMIFS('Non-Ad Expense Data'!$D$2:$D$207,'Non-Ad Expense Data'!$E$2:$E$207,'Sales Summary'!$A$23,'Non-Ad Expense Data'!$A$2:$A$207,'Sales Summary'!K10)</f>
        <v>0</v>
      </c>
      <c r="L23" s="31">
        <f>SUMIFS('Non-Ad Expense Data'!$D$2:$D$207,'Non-Ad Expense Data'!$E$2:$E$207,'Sales Summary'!$A$23,'Non-Ad Expense Data'!$A$2:$A$207,'Sales Summary'!L10)</f>
        <v>0</v>
      </c>
      <c r="M23" s="31">
        <f>SUMIFS('Non-Ad Expense Data'!$D$2:$D$207,'Non-Ad Expense Data'!$E$2:$E$207,'Sales Summary'!$A$23,'Non-Ad Expense Data'!$A$2:$A$207,'Sales Summary'!M10)</f>
        <v>0</v>
      </c>
      <c r="N23" s="32">
        <f t="shared" si="2"/>
        <v>0</v>
      </c>
    </row>
    <row r="24" spans="1:14" ht="18.75" hidden="1" customHeight="1" x14ac:dyDescent="0.25">
      <c r="A24" s="52" t="s">
        <v>29</v>
      </c>
      <c r="B24" s="35">
        <f>SUMIFS('Non-Ad Expense Data'!$D$2:$D$207,'Non-Ad Expense Data'!$E$2:$E$207,'Sales Summary'!$A$24,'Non-Ad Expense Data'!$A$2:$A$207,'Sales Summary'!B10)</f>
        <v>0</v>
      </c>
      <c r="C24" s="35">
        <f>SUMIFS('Non-Ad Expense Data'!$D$2:$D$207,'Non-Ad Expense Data'!$E$2:$E$207,'Sales Summary'!$A$24,'Non-Ad Expense Data'!$A$2:$A$207,'Sales Summary'!C10)</f>
        <v>0</v>
      </c>
      <c r="D24" s="35">
        <f>SUMIFS('Non-Ad Expense Data'!$D$2:$D$207,'Non-Ad Expense Data'!$E$2:$E$207,'Sales Summary'!$A$24,'Non-Ad Expense Data'!$A$2:$A$207,'Sales Summary'!D10)</f>
        <v>0</v>
      </c>
      <c r="E24" s="35">
        <f>SUMIFS('Non-Ad Expense Data'!$D$2:$D$207,'Non-Ad Expense Data'!$E$2:$E$207,'Sales Summary'!$A$24,'Non-Ad Expense Data'!$A$2:$A$207,'Sales Summary'!E10)</f>
        <v>0</v>
      </c>
      <c r="F24" s="35">
        <f>SUMIFS('Non-Ad Expense Data'!$D$2:$D$207,'Non-Ad Expense Data'!$E$2:$E$207,'Sales Summary'!$A$24,'Non-Ad Expense Data'!$A$2:$A$207,'Sales Summary'!F10)</f>
        <v>0</v>
      </c>
      <c r="G24" s="35">
        <f>SUMIFS('Non-Ad Expense Data'!$D$2:$D$207,'Non-Ad Expense Data'!$E$2:$E$207,'Sales Summary'!$A$24,'Non-Ad Expense Data'!$A$2:$A$207,'Sales Summary'!G10)</f>
        <v>0</v>
      </c>
      <c r="H24" s="35">
        <f>SUMIFS('Non-Ad Expense Data'!$D$2:$D$207,'Non-Ad Expense Data'!$E$2:$E$207,'Sales Summary'!$A$24,'Non-Ad Expense Data'!$A$2:$A$207,'Sales Summary'!H10)</f>
        <v>0</v>
      </c>
      <c r="I24" s="35">
        <f>SUMIFS('Non-Ad Expense Data'!$D$2:$D$207,'Non-Ad Expense Data'!$E$2:$E$207,'Sales Summary'!$A$24,'Non-Ad Expense Data'!$A$2:$A$207,'Sales Summary'!I10)</f>
        <v>0</v>
      </c>
      <c r="J24" s="35">
        <f>SUMIFS('Non-Ad Expense Data'!$D$2:$D$207,'Non-Ad Expense Data'!$E$2:$E$207,'Sales Summary'!$A$24,'Non-Ad Expense Data'!$A$2:$A$207,'Sales Summary'!J10)</f>
        <v>0</v>
      </c>
      <c r="K24" s="35">
        <f>SUMIFS('Non-Ad Expense Data'!$D$2:$D$207,'Non-Ad Expense Data'!$E$2:$E$207,'Sales Summary'!$A$24,'Non-Ad Expense Data'!$A$2:$A$207,'Sales Summary'!K10)</f>
        <v>0</v>
      </c>
      <c r="L24" s="35">
        <f>SUMIFS('Non-Ad Expense Data'!$D$2:$D$207,'Non-Ad Expense Data'!$E$2:$E$207,'Sales Summary'!$A$24,'Non-Ad Expense Data'!$A$2:$A$207,'Sales Summary'!L10)</f>
        <v>0</v>
      </c>
      <c r="M24" s="35">
        <f>SUMIFS('Non-Ad Expense Data'!$D$2:$D$207,'Non-Ad Expense Data'!$E$2:$E$207,'Sales Summary'!$A$24,'Non-Ad Expense Data'!$A$2:$A$207,'Sales Summary'!M10)</f>
        <v>0</v>
      </c>
      <c r="N24" s="36">
        <f t="shared" si="2"/>
        <v>0</v>
      </c>
    </row>
    <row r="25" spans="1:14" ht="18.75" hidden="1" customHeight="1" x14ac:dyDescent="0.25">
      <c r="A25" s="47" t="s">
        <v>28</v>
      </c>
      <c r="B25" s="31">
        <f>SUMIFS('Non-Ad Expense Data'!$D$2:$D$207,'Non-Ad Expense Data'!$E$2:$E$207,'Sales Summary'!$A$25,'Non-Ad Expense Data'!$A$2:$A$207,'Sales Summary'!B10)</f>
        <v>0</v>
      </c>
      <c r="C25" s="31">
        <f>SUMIFS('Non-Ad Expense Data'!$D$2:$D$207,'Non-Ad Expense Data'!$E$2:$E$207,'Sales Summary'!$A$25,'Non-Ad Expense Data'!$A$2:$A$207,'Sales Summary'!C10)</f>
        <v>0</v>
      </c>
      <c r="D25" s="31">
        <f>SUMIFS('Non-Ad Expense Data'!$D$2:$D$207,'Non-Ad Expense Data'!$E$2:$E$207,'Sales Summary'!$A$25,'Non-Ad Expense Data'!$A$2:$A$207,'Sales Summary'!D10)</f>
        <v>0</v>
      </c>
      <c r="E25" s="31">
        <f>SUMIFS('Non-Ad Expense Data'!$D$2:$D$207,'Non-Ad Expense Data'!$E$2:$E$207,'Sales Summary'!$A$25,'Non-Ad Expense Data'!$A$2:$A$207,'Sales Summary'!E10)</f>
        <v>0</v>
      </c>
      <c r="F25" s="31">
        <f>SUMIFS('Non-Ad Expense Data'!$D$2:$D$207,'Non-Ad Expense Data'!$E$2:$E$207,'Sales Summary'!$A$25,'Non-Ad Expense Data'!$A$2:$A$207,'Sales Summary'!F10)</f>
        <v>0</v>
      </c>
      <c r="G25" s="31">
        <f>SUMIFS('Non-Ad Expense Data'!$D$2:$D$207,'Non-Ad Expense Data'!$E$2:$E$207,'Sales Summary'!$A$25,'Non-Ad Expense Data'!$A$2:$A$207,'Sales Summary'!G10)</f>
        <v>0</v>
      </c>
      <c r="H25" s="31">
        <f>SUMIFS('Non-Ad Expense Data'!$D$2:$D$207,'Non-Ad Expense Data'!$E$2:$E$207,'Sales Summary'!$A$25,'Non-Ad Expense Data'!$A$2:$A$207,'Sales Summary'!H10)</f>
        <v>0</v>
      </c>
      <c r="I25" s="31">
        <f>SUMIFS('Non-Ad Expense Data'!$D$2:$D$207,'Non-Ad Expense Data'!$E$2:$E$207,'Sales Summary'!$A$25,'Non-Ad Expense Data'!$A$2:$A$207,'Sales Summary'!I10)</f>
        <v>0</v>
      </c>
      <c r="J25" s="31">
        <f>SUMIFS('Non-Ad Expense Data'!$D$2:$D$207,'Non-Ad Expense Data'!$E$2:$E$207,'Sales Summary'!$A$25,'Non-Ad Expense Data'!$A$2:$A$207,'Sales Summary'!J10)</f>
        <v>0</v>
      </c>
      <c r="K25" s="31">
        <f>SUMIFS('Non-Ad Expense Data'!$D$2:$D$207,'Non-Ad Expense Data'!$E$2:$E$207,'Sales Summary'!$A$25,'Non-Ad Expense Data'!$A$2:$A$207,'Sales Summary'!K10)</f>
        <v>0</v>
      </c>
      <c r="L25" s="31">
        <f>SUMIFS('Non-Ad Expense Data'!$D$2:$D$207,'Non-Ad Expense Data'!$E$2:$E$207,'Sales Summary'!$A$25,'Non-Ad Expense Data'!$A$2:$A$207,'Sales Summary'!L10)</f>
        <v>0</v>
      </c>
      <c r="M25" s="31">
        <f>SUMIFS('Non-Ad Expense Data'!$D$2:$D$207,'Non-Ad Expense Data'!$E$2:$E$207,'Sales Summary'!$A$25,'Non-Ad Expense Data'!$A$2:$A$207,'Sales Summary'!M10)</f>
        <v>0</v>
      </c>
      <c r="N25" s="32">
        <f t="shared" si="2"/>
        <v>0</v>
      </c>
    </row>
    <row r="26" spans="1:14" ht="18.75" hidden="1" customHeight="1" x14ac:dyDescent="0.25">
      <c r="A26" s="52" t="s">
        <v>4</v>
      </c>
      <c r="B26" s="35">
        <f>SUMIFS('Non-Ad Expense Data'!$D$2:$D$207,'Non-Ad Expense Data'!$E$2:$E$207,'Sales Summary'!$A$26,'Non-Ad Expense Data'!$A$2:$A$207,'Sales Summary'!B10)</f>
        <v>0</v>
      </c>
      <c r="C26" s="35">
        <f>SUMIFS('Non-Ad Expense Data'!$D$2:$D$207,'Non-Ad Expense Data'!$E$2:$E$207,'Sales Summary'!$A$26,'Non-Ad Expense Data'!$A$2:$A$207,'Sales Summary'!C10)</f>
        <v>0</v>
      </c>
      <c r="D26" s="35">
        <f>SUMIFS('Non-Ad Expense Data'!$D$2:$D$207,'Non-Ad Expense Data'!$E$2:$E$207,'Sales Summary'!$A$26,'Non-Ad Expense Data'!$A$2:$A$207,'Sales Summary'!D10)</f>
        <v>0</v>
      </c>
      <c r="E26" s="35">
        <f>SUMIFS('Non-Ad Expense Data'!$D$2:$D$207,'Non-Ad Expense Data'!$E$2:$E$207,'Sales Summary'!$A$26,'Non-Ad Expense Data'!$A$2:$A$207,'Sales Summary'!E10)</f>
        <v>0</v>
      </c>
      <c r="F26" s="35">
        <f>SUMIFS('Non-Ad Expense Data'!$D$2:$D$207,'Non-Ad Expense Data'!$E$2:$E$207,'Sales Summary'!$A$26,'Non-Ad Expense Data'!$A$2:$A$207,'Sales Summary'!F10)</f>
        <v>0</v>
      </c>
      <c r="G26" s="35">
        <f>SUMIFS('Non-Ad Expense Data'!$D$2:$D$207,'Non-Ad Expense Data'!$E$2:$E$207,'Sales Summary'!$A$26,'Non-Ad Expense Data'!$A$2:$A$207,'Sales Summary'!G10)</f>
        <v>0</v>
      </c>
      <c r="H26" s="35">
        <f>SUMIFS('Non-Ad Expense Data'!$D$2:$D$207,'Non-Ad Expense Data'!$E$2:$E$207,'Sales Summary'!$A$26,'Non-Ad Expense Data'!$A$2:$A$207,'Sales Summary'!H10)</f>
        <v>0</v>
      </c>
      <c r="I26" s="35">
        <f>SUMIFS('Non-Ad Expense Data'!$D$2:$D$207,'Non-Ad Expense Data'!$E$2:$E$207,'Sales Summary'!$A$26,'Non-Ad Expense Data'!$A$2:$A$207,'Sales Summary'!I10)</f>
        <v>0</v>
      </c>
      <c r="J26" s="35">
        <f>SUMIFS('Non-Ad Expense Data'!$D$2:$D$207,'Non-Ad Expense Data'!$E$2:$E$207,'Sales Summary'!$A$26,'Non-Ad Expense Data'!$A$2:$A$207,'Sales Summary'!J10)</f>
        <v>0</v>
      </c>
      <c r="K26" s="35">
        <f>SUMIFS('Non-Ad Expense Data'!$D$2:$D$207,'Non-Ad Expense Data'!$E$2:$E$207,'Sales Summary'!$A$26,'Non-Ad Expense Data'!$A$2:$A$207,'Sales Summary'!K10)</f>
        <v>0</v>
      </c>
      <c r="L26" s="35">
        <f>SUMIFS('Non-Ad Expense Data'!$D$2:$D$207,'Non-Ad Expense Data'!$E$2:$E$207,'Sales Summary'!$A$26,'Non-Ad Expense Data'!$A$2:$A$207,'Sales Summary'!L10)</f>
        <v>0</v>
      </c>
      <c r="M26" s="35">
        <f>SUMIFS('Non-Ad Expense Data'!$D$2:$D$207,'Non-Ad Expense Data'!$E$2:$E$207,'Sales Summary'!$A$26,'Non-Ad Expense Data'!$A$2:$A$207,'Sales Summary'!M10)</f>
        <v>0</v>
      </c>
      <c r="N26" s="36">
        <f t="shared" si="2"/>
        <v>0</v>
      </c>
    </row>
    <row r="27" spans="1:14" ht="18.75" hidden="1" customHeight="1" x14ac:dyDescent="0.25">
      <c r="A27" s="47" t="s">
        <v>27</v>
      </c>
      <c r="B27" s="31">
        <f>SUMIFS('Non-Ad Expense Data'!$D$2:$D$207,'Non-Ad Expense Data'!$E$2:$E$207,'Sales Summary'!$A$27,'Non-Ad Expense Data'!$A$2:$A$207,'Sales Summary'!B10)</f>
        <v>0</v>
      </c>
      <c r="C27" s="31">
        <f>SUMIFS('Non-Ad Expense Data'!$D$2:$D$207,'Non-Ad Expense Data'!$E$2:$E$207,'Sales Summary'!$A$27,'Non-Ad Expense Data'!$A$2:$A$207,'Sales Summary'!C10)</f>
        <v>0</v>
      </c>
      <c r="D27" s="31">
        <f>SUMIFS('Non-Ad Expense Data'!$D$2:$D$207,'Non-Ad Expense Data'!$E$2:$E$207,'Sales Summary'!$A$27,'Non-Ad Expense Data'!$A$2:$A$207,'Sales Summary'!D10)</f>
        <v>0</v>
      </c>
      <c r="E27" s="31">
        <f>SUMIFS('Non-Ad Expense Data'!$D$2:$D$207,'Non-Ad Expense Data'!$E$2:$E$207,'Sales Summary'!$A$27,'Non-Ad Expense Data'!$A$2:$A$207,'Sales Summary'!E10)</f>
        <v>0</v>
      </c>
      <c r="F27" s="31">
        <f>SUMIFS('Non-Ad Expense Data'!$D$2:$D$207,'Non-Ad Expense Data'!$E$2:$E$207,'Sales Summary'!$A$27,'Non-Ad Expense Data'!$A$2:$A$207,'Sales Summary'!F10)</f>
        <v>0</v>
      </c>
      <c r="G27" s="31">
        <f>SUMIFS('Non-Ad Expense Data'!$D$2:$D$207,'Non-Ad Expense Data'!$E$2:$E$207,'Sales Summary'!$A$27,'Non-Ad Expense Data'!$A$2:$A$207,'Sales Summary'!G10)</f>
        <v>0</v>
      </c>
      <c r="H27" s="31">
        <f>SUMIFS('Non-Ad Expense Data'!$D$2:$D$207,'Non-Ad Expense Data'!$E$2:$E$207,'Sales Summary'!$A$27,'Non-Ad Expense Data'!$A$2:$A$207,'Sales Summary'!H10)</f>
        <v>0</v>
      </c>
      <c r="I27" s="31">
        <f>SUMIFS('Non-Ad Expense Data'!$D$2:$D$207,'Non-Ad Expense Data'!$E$2:$E$207,'Sales Summary'!$A$27,'Non-Ad Expense Data'!$A$2:$A$207,'Sales Summary'!I10)</f>
        <v>0</v>
      </c>
      <c r="J27" s="31">
        <f>SUMIFS('Non-Ad Expense Data'!$D$2:$D$207,'Non-Ad Expense Data'!$E$2:$E$207,'Sales Summary'!$A$27,'Non-Ad Expense Data'!$A$2:$A$207,'Sales Summary'!J10)</f>
        <v>0</v>
      </c>
      <c r="K27" s="31">
        <f>SUMIFS('Non-Ad Expense Data'!$D$2:$D$207,'Non-Ad Expense Data'!$E$2:$E$207,'Sales Summary'!$A$27,'Non-Ad Expense Data'!$A$2:$A$207,'Sales Summary'!K10)</f>
        <v>0</v>
      </c>
      <c r="L27" s="31">
        <f>SUMIFS('Non-Ad Expense Data'!$D$2:$D$207,'Non-Ad Expense Data'!$E$2:$E$207,'Sales Summary'!$A$27,'Non-Ad Expense Data'!$A$2:$A$207,'Sales Summary'!L10)</f>
        <v>0</v>
      </c>
      <c r="M27" s="31">
        <f>SUMIFS('Non-Ad Expense Data'!$D$2:$D$207,'Non-Ad Expense Data'!$E$2:$E$207,'Sales Summary'!$A$27,'Non-Ad Expense Data'!$A$2:$A$207,'Sales Summary'!M10)</f>
        <v>0</v>
      </c>
      <c r="N27" s="32">
        <f t="shared" si="2"/>
        <v>0</v>
      </c>
    </row>
    <row r="28" spans="1:14" ht="18.75" hidden="1" customHeight="1" x14ac:dyDescent="0.25">
      <c r="A28" s="52" t="s">
        <v>12</v>
      </c>
      <c r="B28" s="35">
        <f>SUMIFS('Non-Ad Expense Data'!$D$2:$D$207,'Non-Ad Expense Data'!$E$2:$E$207,'Sales Summary'!$A$28,'Non-Ad Expense Data'!$A$2:$A$207,'Sales Summary'!B10)</f>
        <v>0</v>
      </c>
      <c r="C28" s="35">
        <f>SUMIFS('Non-Ad Expense Data'!$D$2:$D$207,'Non-Ad Expense Data'!$E$2:$E$207,'Sales Summary'!$A$28,'Non-Ad Expense Data'!$A$2:$A$207,'Sales Summary'!C10)</f>
        <v>0</v>
      </c>
      <c r="D28" s="35">
        <f>SUMIFS('Non-Ad Expense Data'!$D$2:$D$207,'Non-Ad Expense Data'!$E$2:$E$207,'Sales Summary'!$A$28,'Non-Ad Expense Data'!$A$2:$A$207,'Sales Summary'!D10)</f>
        <v>0</v>
      </c>
      <c r="E28" s="35">
        <f>SUMIFS('Non-Ad Expense Data'!$D$2:$D$207,'Non-Ad Expense Data'!$E$2:$E$207,'Sales Summary'!$A$28,'Non-Ad Expense Data'!$A$2:$A$207,'Sales Summary'!E10)</f>
        <v>0</v>
      </c>
      <c r="F28" s="35">
        <f>SUMIFS('Non-Ad Expense Data'!$D$2:$D$207,'Non-Ad Expense Data'!$E$2:$E$207,'Sales Summary'!$A$28,'Non-Ad Expense Data'!$A$2:$A$207,'Sales Summary'!F10)</f>
        <v>0</v>
      </c>
      <c r="G28" s="35">
        <f>SUMIFS('Non-Ad Expense Data'!$D$2:$D$207,'Non-Ad Expense Data'!$E$2:$E$207,'Sales Summary'!$A$28,'Non-Ad Expense Data'!$A$2:$A$207,'Sales Summary'!G10)</f>
        <v>0</v>
      </c>
      <c r="H28" s="35">
        <f>SUMIFS('Non-Ad Expense Data'!$D$2:$D$207,'Non-Ad Expense Data'!$E$2:$E$207,'Sales Summary'!$A$28,'Non-Ad Expense Data'!$A$2:$A$207,'Sales Summary'!H10)</f>
        <v>0</v>
      </c>
      <c r="I28" s="35">
        <f>SUMIFS('Non-Ad Expense Data'!$D$2:$D$207,'Non-Ad Expense Data'!$E$2:$E$207,'Sales Summary'!$A$28,'Non-Ad Expense Data'!$A$2:$A$207,'Sales Summary'!I10)</f>
        <v>0</v>
      </c>
      <c r="J28" s="35">
        <f>SUMIFS('Non-Ad Expense Data'!$D$2:$D$207,'Non-Ad Expense Data'!$E$2:$E$207,'Sales Summary'!$A$28,'Non-Ad Expense Data'!$A$2:$A$207,'Sales Summary'!J10)</f>
        <v>0</v>
      </c>
      <c r="K28" s="35">
        <f>SUMIFS('Non-Ad Expense Data'!$D$2:$D$207,'Non-Ad Expense Data'!$E$2:$E$207,'Sales Summary'!$A$28,'Non-Ad Expense Data'!$A$2:$A$207,'Sales Summary'!K10)</f>
        <v>0</v>
      </c>
      <c r="L28" s="35">
        <f>SUMIFS('Non-Ad Expense Data'!$D$2:$D$207,'Non-Ad Expense Data'!$E$2:$E$207,'Sales Summary'!$A$28,'Non-Ad Expense Data'!$A$2:$A$207,'Sales Summary'!L10)</f>
        <v>0</v>
      </c>
      <c r="M28" s="35">
        <f>SUMIFS('Non-Ad Expense Data'!$D$2:$D$207,'Non-Ad Expense Data'!$E$2:$E$207,'Sales Summary'!$A$28,'Non-Ad Expense Data'!$A$2:$A$207,'Sales Summary'!M10)</f>
        <v>0</v>
      </c>
      <c r="N28" s="36">
        <f t="shared" si="2"/>
        <v>0</v>
      </c>
    </row>
    <row r="29" spans="1:14" ht="18.75" hidden="1" customHeight="1" thickBot="1" x14ac:dyDescent="0.3">
      <c r="A29" s="37" t="s">
        <v>25</v>
      </c>
      <c r="B29" s="38">
        <f t="shared" ref="B29:M29" si="3">SUM(B11:B28)</f>
        <v>0</v>
      </c>
      <c r="C29" s="38">
        <f t="shared" si="3"/>
        <v>0</v>
      </c>
      <c r="D29" s="38">
        <f t="shared" si="3"/>
        <v>0</v>
      </c>
      <c r="E29" s="38">
        <f t="shared" si="3"/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  <c r="J29" s="38">
        <f t="shared" si="3"/>
        <v>0</v>
      </c>
      <c r="K29" s="38">
        <f t="shared" si="3"/>
        <v>0</v>
      </c>
      <c r="L29" s="38">
        <f t="shared" si="3"/>
        <v>0</v>
      </c>
      <c r="M29" s="38">
        <f t="shared" si="3"/>
        <v>0</v>
      </c>
      <c r="N29" s="39">
        <f t="shared" ref="N29" si="4">SUM(B29:M29)</f>
        <v>0</v>
      </c>
    </row>
    <row r="30" spans="1:14" ht="18.75" hidden="1" customHeight="1" thickTop="1" thickBot="1" x14ac:dyDescent="0.3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8"/>
    </row>
    <row r="31" spans="1:14" ht="18.75" hidden="1" customHeight="1" thickBot="1" x14ac:dyDescent="0.3">
      <c r="A31" s="54" t="s">
        <v>26</v>
      </c>
      <c r="B31" s="55">
        <f t="shared" ref="B31:N31" si="5">SUM(B8-B59)</f>
        <v>0</v>
      </c>
      <c r="C31" s="55">
        <f t="shared" si="5"/>
        <v>0</v>
      </c>
      <c r="D31" s="55">
        <f t="shared" si="5"/>
        <v>0</v>
      </c>
      <c r="E31" s="55">
        <f t="shared" si="5"/>
        <v>0</v>
      </c>
      <c r="F31" s="55">
        <f t="shared" si="5"/>
        <v>0</v>
      </c>
      <c r="G31" s="55">
        <f t="shared" si="5"/>
        <v>0</v>
      </c>
      <c r="H31" s="55">
        <f t="shared" si="5"/>
        <v>0</v>
      </c>
      <c r="I31" s="55">
        <f t="shared" si="5"/>
        <v>0</v>
      </c>
      <c r="J31" s="55">
        <f t="shared" si="5"/>
        <v>0</v>
      </c>
      <c r="K31" s="55">
        <f t="shared" si="5"/>
        <v>0</v>
      </c>
      <c r="L31" s="55">
        <f t="shared" si="5"/>
        <v>0</v>
      </c>
      <c r="M31" s="55">
        <f t="shared" si="5"/>
        <v>0</v>
      </c>
      <c r="N31" s="56">
        <f t="shared" si="5"/>
        <v>0</v>
      </c>
    </row>
    <row r="32" spans="1:14" ht="18.75" hidden="1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8.75" hidden="1" customHeight="1" x14ac:dyDescent="0.3">
      <c r="A33" s="27" t="s">
        <v>43</v>
      </c>
      <c r="B33" s="21" t="s">
        <v>22</v>
      </c>
      <c r="C33" s="21" t="s">
        <v>20</v>
      </c>
      <c r="D33" s="21" t="s">
        <v>23</v>
      </c>
      <c r="E33" s="21" t="s">
        <v>24</v>
      </c>
      <c r="F33" s="21" t="s">
        <v>5</v>
      </c>
      <c r="G33" s="21" t="s">
        <v>19</v>
      </c>
      <c r="H33" s="21" t="s">
        <v>11</v>
      </c>
      <c r="I33" s="21" t="s">
        <v>13</v>
      </c>
      <c r="J33" s="21" t="s">
        <v>14</v>
      </c>
      <c r="K33" s="21" t="s">
        <v>15</v>
      </c>
      <c r="L33" s="21" t="s">
        <v>16</v>
      </c>
      <c r="M33" s="21" t="s">
        <v>17</v>
      </c>
      <c r="N33" s="21" t="s">
        <v>18</v>
      </c>
    </row>
    <row r="34" spans="1:14" ht="18.75" hidden="1" customHeight="1" x14ac:dyDescent="0.25">
      <c r="A34" s="47" t="s">
        <v>135</v>
      </c>
      <c r="B34" s="31">
        <f>B4-B55</f>
        <v>0</v>
      </c>
      <c r="C34" s="31">
        <f t="shared" ref="C34:M35" si="6">C4-C55</f>
        <v>0</v>
      </c>
      <c r="D34" s="31">
        <f t="shared" si="6"/>
        <v>0</v>
      </c>
      <c r="E34" s="31">
        <f t="shared" si="6"/>
        <v>0</v>
      </c>
      <c r="F34" s="31">
        <f t="shared" si="6"/>
        <v>0</v>
      </c>
      <c r="G34" s="31">
        <f t="shared" si="6"/>
        <v>0</v>
      </c>
      <c r="H34" s="31">
        <f t="shared" si="6"/>
        <v>0</v>
      </c>
      <c r="I34" s="31">
        <f t="shared" si="6"/>
        <v>0</v>
      </c>
      <c r="J34" s="31">
        <f t="shared" si="6"/>
        <v>0</v>
      </c>
      <c r="K34" s="31">
        <f t="shared" si="6"/>
        <v>0</v>
      </c>
      <c r="L34" s="31">
        <f t="shared" si="6"/>
        <v>0</v>
      </c>
      <c r="M34" s="31">
        <f t="shared" si="6"/>
        <v>0</v>
      </c>
      <c r="N34" s="31">
        <f>SUM(B34:M34)</f>
        <v>0</v>
      </c>
    </row>
    <row r="35" spans="1:14" ht="18.75" hidden="1" customHeight="1" x14ac:dyDescent="0.25">
      <c r="A35" s="52" t="s">
        <v>134</v>
      </c>
      <c r="B35" s="35">
        <f>B5-B56</f>
        <v>0</v>
      </c>
      <c r="C35" s="35">
        <f t="shared" si="6"/>
        <v>0</v>
      </c>
      <c r="D35" s="35">
        <f t="shared" si="6"/>
        <v>0</v>
      </c>
      <c r="E35" s="35">
        <f t="shared" si="6"/>
        <v>0</v>
      </c>
      <c r="F35" s="35">
        <f t="shared" si="6"/>
        <v>0</v>
      </c>
      <c r="G35" s="35">
        <f t="shared" si="6"/>
        <v>0</v>
      </c>
      <c r="H35" s="35">
        <f t="shared" si="6"/>
        <v>0</v>
      </c>
      <c r="I35" s="35">
        <f t="shared" si="6"/>
        <v>0</v>
      </c>
      <c r="J35" s="35">
        <f t="shared" si="6"/>
        <v>0</v>
      </c>
      <c r="K35" s="35">
        <f t="shared" si="6"/>
        <v>0</v>
      </c>
      <c r="L35" s="35">
        <f t="shared" si="6"/>
        <v>0</v>
      </c>
      <c r="M35" s="35">
        <f t="shared" si="6"/>
        <v>0</v>
      </c>
      <c r="N35" s="35">
        <f t="shared" ref="N35:N38" si="7">SUM(B35:M35)</f>
        <v>0</v>
      </c>
    </row>
    <row r="36" spans="1:14" ht="18.75" hidden="1" customHeight="1" x14ac:dyDescent="0.25">
      <c r="A36" s="4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>
        <f t="shared" si="7"/>
        <v>0</v>
      </c>
    </row>
    <row r="37" spans="1:14" ht="18.75" hidden="1" customHeight="1" x14ac:dyDescent="0.25">
      <c r="A37" s="5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>
        <f t="shared" si="7"/>
        <v>0</v>
      </c>
    </row>
    <row r="38" spans="1:14" ht="18.75" hidden="1" customHeight="1" thickBot="1" x14ac:dyDescent="0.3">
      <c r="A38" s="37" t="s">
        <v>25</v>
      </c>
      <c r="B38" s="38">
        <f t="shared" ref="B38:M38" si="8">SUM(B34:B37)</f>
        <v>0</v>
      </c>
      <c r="C38" s="38">
        <f t="shared" si="8"/>
        <v>0</v>
      </c>
      <c r="D38" s="38">
        <f t="shared" si="8"/>
        <v>0</v>
      </c>
      <c r="E38" s="38">
        <f t="shared" si="8"/>
        <v>0</v>
      </c>
      <c r="F38" s="38">
        <f t="shared" si="8"/>
        <v>0</v>
      </c>
      <c r="G38" s="38">
        <f t="shared" si="8"/>
        <v>0</v>
      </c>
      <c r="H38" s="38">
        <f t="shared" si="8"/>
        <v>0</v>
      </c>
      <c r="I38" s="38">
        <f t="shared" si="8"/>
        <v>0</v>
      </c>
      <c r="J38" s="38">
        <f t="shared" si="8"/>
        <v>0</v>
      </c>
      <c r="K38" s="38">
        <f t="shared" si="8"/>
        <v>0</v>
      </c>
      <c r="L38" s="38">
        <f t="shared" si="8"/>
        <v>0</v>
      </c>
      <c r="M38" s="38">
        <f t="shared" si="8"/>
        <v>0</v>
      </c>
      <c r="N38" s="38">
        <f t="shared" si="7"/>
        <v>0</v>
      </c>
    </row>
    <row r="39" spans="1:14" ht="18.75" hidden="1" customHeight="1" thickTop="1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8.75" hidden="1" customHeight="1" x14ac:dyDescent="0.3">
      <c r="A40" s="22" t="s">
        <v>46</v>
      </c>
      <c r="B40" s="21" t="s">
        <v>22</v>
      </c>
      <c r="C40" s="21" t="s">
        <v>20</v>
      </c>
      <c r="D40" s="21" t="s">
        <v>23</v>
      </c>
      <c r="E40" s="21" t="s">
        <v>24</v>
      </c>
      <c r="F40" s="21" t="s">
        <v>5</v>
      </c>
      <c r="G40" s="21" t="s">
        <v>19</v>
      </c>
      <c r="H40" s="21" t="s">
        <v>11</v>
      </c>
      <c r="I40" s="21" t="s">
        <v>13</v>
      </c>
      <c r="J40" s="21" t="s">
        <v>14</v>
      </c>
      <c r="K40" s="21" t="s">
        <v>15</v>
      </c>
      <c r="L40" s="21" t="s">
        <v>16</v>
      </c>
      <c r="M40" s="21" t="s">
        <v>17</v>
      </c>
      <c r="N40" s="21" t="s">
        <v>18</v>
      </c>
    </row>
    <row r="41" spans="1:14" ht="18.75" hidden="1" customHeight="1" x14ac:dyDescent="0.25">
      <c r="A41" s="47" t="s">
        <v>50</v>
      </c>
      <c r="B41" s="31">
        <f>SUMIFS('Income &amp; Sales Data'!$D$2:$D$207,'Income &amp; Sales Data'!$C$2:$C$207,'Sales Summary'!$A$41,'Income &amp; Sales Data'!$A$2:$A$207,'Sales Summary'!B40)</f>
        <v>0</v>
      </c>
      <c r="C41" s="31">
        <f>SUMIFS('Income &amp; Sales Data'!$D$2:$D$207,'Income &amp; Sales Data'!$C$2:$C$207,'Sales Summary'!$A$41,'Income &amp; Sales Data'!$A$2:$A$207,'Sales Summary'!C40)</f>
        <v>0</v>
      </c>
      <c r="D41" s="31">
        <f>SUMIFS('Income &amp; Sales Data'!$D$2:$D$207,'Income &amp; Sales Data'!$C$2:$C$207,'Sales Summary'!$A$41,'Income &amp; Sales Data'!$A$2:$A$207,'Sales Summary'!D40)</f>
        <v>0</v>
      </c>
      <c r="E41" s="31">
        <f>SUMIFS('Income &amp; Sales Data'!$D$2:$D$207,'Income &amp; Sales Data'!$C$2:$C$207,'Sales Summary'!$A$41,'Income &amp; Sales Data'!$A$2:$A$207,'Sales Summary'!E40)</f>
        <v>0</v>
      </c>
      <c r="F41" s="31">
        <f>SUMIFS('Income &amp; Sales Data'!$D$2:$D$207,'Income &amp; Sales Data'!$C$2:$C$207,'Sales Summary'!$A$41,'Income &amp; Sales Data'!$A$2:$A$207,'Sales Summary'!F40)</f>
        <v>0</v>
      </c>
      <c r="G41" s="31">
        <f>SUMIFS('Income &amp; Sales Data'!$D$2:$D$207,'Income &amp; Sales Data'!$C$2:$C$207,'Sales Summary'!$A$41,'Income &amp; Sales Data'!$A$2:$A$207,'Sales Summary'!G40)</f>
        <v>0</v>
      </c>
      <c r="H41" s="31">
        <f>SUMIFS('Income &amp; Sales Data'!$D$2:$D$207,'Income &amp; Sales Data'!$C$2:$C$207,'Sales Summary'!$A$41,'Income &amp; Sales Data'!$A$2:$A$207,'Sales Summary'!H40)</f>
        <v>0</v>
      </c>
      <c r="I41" s="31">
        <f>SUMIFS('Income &amp; Sales Data'!$D$2:$D$207,'Income &amp; Sales Data'!$C$2:$C$207,'Sales Summary'!$A$41,'Income &amp; Sales Data'!$A$2:$A$207,'Sales Summary'!I40)</f>
        <v>0</v>
      </c>
      <c r="J41" s="31">
        <f>SUMIFS('Income &amp; Sales Data'!$D$2:$D$207,'Income &amp; Sales Data'!$C$2:$C$207,'Sales Summary'!$A$41,'Income &amp; Sales Data'!$A$2:$A$207,'Sales Summary'!J40)</f>
        <v>0</v>
      </c>
      <c r="K41" s="31">
        <f>SUMIFS('Income &amp; Sales Data'!$D$2:$D$207,'Income &amp; Sales Data'!$C$2:$C$207,'Sales Summary'!$A$41,'Income &amp; Sales Data'!$A$2:$A$207,'Sales Summary'!K40)</f>
        <v>0</v>
      </c>
      <c r="L41" s="31">
        <f>SUMIFS('Income &amp; Sales Data'!$D$2:$D$207,'Income &amp; Sales Data'!$C$2:$C$207,'Sales Summary'!$A$41,'Income &amp; Sales Data'!$A$2:$A$207,'Sales Summary'!L40)</f>
        <v>0</v>
      </c>
      <c r="M41" s="31">
        <f>SUMIFS('Income &amp; Sales Data'!$D$2:$D$207,'Income &amp; Sales Data'!$C$2:$C$207,'Sales Summary'!$A$41,'Income &amp; Sales Data'!$A$2:$A$207,'Sales Summary'!M40)</f>
        <v>0</v>
      </c>
      <c r="N41" s="34">
        <f t="shared" ref="N41:N51" si="9">SUM(B41:M41)</f>
        <v>0</v>
      </c>
    </row>
    <row r="42" spans="1:14" ht="18.75" hidden="1" customHeight="1" x14ac:dyDescent="0.25">
      <c r="A42" s="52" t="s">
        <v>51</v>
      </c>
      <c r="B42" s="33">
        <f>SUMIFS('Income &amp; Sales Data'!$D$2:$D$207,'Income &amp; Sales Data'!$C$2:$C$207,'Sales Summary'!$A$42,'Income &amp; Sales Data'!$A$2:$A$207,'Sales Summary'!B40)</f>
        <v>0</v>
      </c>
      <c r="C42" s="33">
        <f>SUMIFS('Income &amp; Sales Data'!$D$2:$D$207,'Income &amp; Sales Data'!$C$2:$C$207,'Sales Summary'!$A$42,'Income &amp; Sales Data'!$A$2:$A$207,'Sales Summary'!C40)</f>
        <v>0</v>
      </c>
      <c r="D42" s="33">
        <f>SUMIFS('Income &amp; Sales Data'!$D$2:$D$207,'Income &amp; Sales Data'!$C$2:$C$207,'Sales Summary'!$A$42,'Income &amp; Sales Data'!$A$2:$A$207,'Sales Summary'!D40)</f>
        <v>0</v>
      </c>
      <c r="E42" s="33">
        <f>SUMIFS('Income &amp; Sales Data'!$D$2:$D$207,'Income &amp; Sales Data'!$C$2:$C$207,'Sales Summary'!$A$42,'Income &amp; Sales Data'!$A$2:$A$207,'Sales Summary'!E40)</f>
        <v>0</v>
      </c>
      <c r="F42" s="33">
        <f>SUMIFS('Income &amp; Sales Data'!$D$2:$D$207,'Income &amp; Sales Data'!$C$2:$C$207,'Sales Summary'!$A$42,'Income &amp; Sales Data'!$A$2:$A$207,'Sales Summary'!F40)</f>
        <v>0</v>
      </c>
      <c r="G42" s="33">
        <f>SUMIFS('Income &amp; Sales Data'!$D$2:$D$207,'Income &amp; Sales Data'!$C$2:$C$207,'Sales Summary'!$A$42,'Income &amp; Sales Data'!$A$2:$A$207,'Sales Summary'!G40)</f>
        <v>0</v>
      </c>
      <c r="H42" s="33">
        <f>SUMIFS('Income &amp; Sales Data'!$D$2:$D$207,'Income &amp; Sales Data'!$C$2:$C$207,'Sales Summary'!$A$42,'Income &amp; Sales Data'!$A$2:$A$207,'Sales Summary'!H40)</f>
        <v>0</v>
      </c>
      <c r="I42" s="33">
        <f>SUMIFS('Income &amp; Sales Data'!$D$2:$D$207,'Income &amp; Sales Data'!$C$2:$C$207,'Sales Summary'!$A$42,'Income &amp; Sales Data'!$A$2:$A$207,'Sales Summary'!I40)</f>
        <v>0</v>
      </c>
      <c r="J42" s="33">
        <f>SUMIFS('Income &amp; Sales Data'!$D$2:$D$207,'Income &amp; Sales Data'!$C$2:$C$207,'Sales Summary'!$A$42,'Income &amp; Sales Data'!$A$2:$A$207,'Sales Summary'!J40)</f>
        <v>0</v>
      </c>
      <c r="K42" s="33">
        <f>SUMIFS('Income &amp; Sales Data'!$D$2:$D$207,'Income &amp; Sales Data'!$C$2:$C$207,'Sales Summary'!$A$42,'Income &amp; Sales Data'!$A$2:$A$207,'Sales Summary'!K40)</f>
        <v>0</v>
      </c>
      <c r="L42" s="33">
        <f>SUMIFS('Income &amp; Sales Data'!$D$2:$D$207,'Income &amp; Sales Data'!$C$2:$C$207,'Sales Summary'!$A$42,'Income &amp; Sales Data'!$A$2:$A$207,'Sales Summary'!L40)</f>
        <v>0</v>
      </c>
      <c r="M42" s="33">
        <f>SUMIFS('Income &amp; Sales Data'!$D$2:$D$207,'Income &amp; Sales Data'!$C$2:$C$207,'Sales Summary'!$A$42,'Income &amp; Sales Data'!$A$2:$A$207,'Sales Summary'!M40)</f>
        <v>0</v>
      </c>
      <c r="N42" s="33">
        <f t="shared" si="9"/>
        <v>0</v>
      </c>
    </row>
    <row r="43" spans="1:14" ht="18.75" hidden="1" customHeight="1" x14ac:dyDescent="0.25">
      <c r="A43" s="47" t="s">
        <v>53</v>
      </c>
      <c r="B43" s="34">
        <f>SUMIFS('Income &amp; Sales Data'!$D$2:$D$207,'Income &amp; Sales Data'!$C$2:$C$207,'Sales Summary'!$A$43,'Income &amp; Sales Data'!$A$2:$A$207,'Sales Summary'!B40)</f>
        <v>0</v>
      </c>
      <c r="C43" s="34">
        <f>SUMIFS('Income &amp; Sales Data'!$D$2:$D$207,'Income &amp; Sales Data'!$C$2:$C$207,'Sales Summary'!$A$43,'Income &amp; Sales Data'!$A$2:$A$207,'Sales Summary'!C40)</f>
        <v>0</v>
      </c>
      <c r="D43" s="34">
        <f>SUMIFS('Income &amp; Sales Data'!$D$2:$D$207,'Income &amp; Sales Data'!$C$2:$C$207,'Sales Summary'!$A$43,'Income &amp; Sales Data'!$A$2:$A$207,'Sales Summary'!D40)</f>
        <v>0</v>
      </c>
      <c r="E43" s="34">
        <f>SUMIFS('Income &amp; Sales Data'!$D$2:$D$207,'Income &amp; Sales Data'!$C$2:$C$207,'Sales Summary'!$A$43,'Income &amp; Sales Data'!$A$2:$A$207,'Sales Summary'!E40)</f>
        <v>0</v>
      </c>
      <c r="F43" s="34">
        <f>SUMIFS('Income &amp; Sales Data'!$D$2:$D$207,'Income &amp; Sales Data'!$C$2:$C$207,'Sales Summary'!$A$43,'Income &amp; Sales Data'!$A$2:$A$207,'Sales Summary'!F40)</f>
        <v>0</v>
      </c>
      <c r="G43" s="34">
        <f>SUMIFS('Income &amp; Sales Data'!$D$2:$D$207,'Income &amp; Sales Data'!$C$2:$C$207,'Sales Summary'!$A$43,'Income &amp; Sales Data'!$A$2:$A$207,'Sales Summary'!G40)</f>
        <v>0</v>
      </c>
      <c r="H43" s="34">
        <f>SUMIFS('Income &amp; Sales Data'!$D$2:$D$207,'Income &amp; Sales Data'!$C$2:$C$207,'Sales Summary'!$A$43,'Income &amp; Sales Data'!$A$2:$A$207,'Sales Summary'!H40)</f>
        <v>0</v>
      </c>
      <c r="I43" s="34">
        <f>SUMIFS('Income &amp; Sales Data'!$D$2:$D$207,'Income &amp; Sales Data'!$C$2:$C$207,'Sales Summary'!$A$43,'Income &amp; Sales Data'!$A$2:$A$207,'Sales Summary'!I40)</f>
        <v>0</v>
      </c>
      <c r="J43" s="34">
        <f>SUMIFS('Income &amp; Sales Data'!$D$2:$D$207,'Income &amp; Sales Data'!$C$2:$C$207,'Sales Summary'!$A$43,'Income &amp; Sales Data'!$A$2:$A$207,'Sales Summary'!J40)</f>
        <v>0</v>
      </c>
      <c r="K43" s="34">
        <f>SUMIFS('Income &amp; Sales Data'!$D$2:$D$207,'Income &amp; Sales Data'!$C$2:$C$207,'Sales Summary'!$A$43,'Income &amp; Sales Data'!$A$2:$A$207,'Sales Summary'!K40)</f>
        <v>0</v>
      </c>
      <c r="L43" s="34">
        <f>SUMIFS('Income &amp; Sales Data'!$D$2:$D$207,'Income &amp; Sales Data'!$C$2:$C$207,'Sales Summary'!$A$43,'Income &amp; Sales Data'!$A$2:$A$207,'Sales Summary'!L40)</f>
        <v>0</v>
      </c>
      <c r="M43" s="34">
        <f>SUMIFS('Income &amp; Sales Data'!$D$2:$D$207,'Income &amp; Sales Data'!$C$2:$C$207,'Sales Summary'!$A$43,'Income &amp; Sales Data'!$A$2:$A$207,'Sales Summary'!M40)</f>
        <v>0</v>
      </c>
      <c r="N43" s="34">
        <f t="shared" si="9"/>
        <v>0</v>
      </c>
    </row>
    <row r="44" spans="1:14" ht="18.75" hidden="1" customHeight="1" x14ac:dyDescent="0.25">
      <c r="A44" s="52" t="s">
        <v>52</v>
      </c>
      <c r="B44" s="33">
        <f>SUMIFS('Income &amp; Sales Data'!$D$2:$D$207,'Income &amp; Sales Data'!$C$2:$C$207,'Sales Summary'!$A$44,'Income &amp; Sales Data'!$A$2:$A$207,'Sales Summary'!B40)</f>
        <v>0</v>
      </c>
      <c r="C44" s="33">
        <f>SUMIFS('Income &amp; Sales Data'!$D$2:$D$207,'Income &amp; Sales Data'!$C$2:$C$207,'Sales Summary'!$A$44,'Income &amp; Sales Data'!$A$2:$A$207,'Sales Summary'!C40)</f>
        <v>0</v>
      </c>
      <c r="D44" s="33">
        <f>SUMIFS('Income &amp; Sales Data'!$D$2:$D$207,'Income &amp; Sales Data'!$C$2:$C$207,'Sales Summary'!$A$44,'Income &amp; Sales Data'!$A$2:$A$207,'Sales Summary'!D40)</f>
        <v>0</v>
      </c>
      <c r="E44" s="33">
        <f>SUMIFS('Income &amp; Sales Data'!$D$2:$D$207,'Income &amp; Sales Data'!$C$2:$C$207,'Sales Summary'!$A$44,'Income &amp; Sales Data'!$A$2:$A$207,'Sales Summary'!E40)</f>
        <v>0</v>
      </c>
      <c r="F44" s="33">
        <f>SUMIFS('Income &amp; Sales Data'!$D$2:$D$207,'Income &amp; Sales Data'!$C$2:$C$207,'Sales Summary'!$A$44,'Income &amp; Sales Data'!$A$2:$A$207,'Sales Summary'!F40)</f>
        <v>0</v>
      </c>
      <c r="G44" s="33">
        <f>SUMIFS('Income &amp; Sales Data'!$D$2:$D$207,'Income &amp; Sales Data'!$C$2:$C$207,'Sales Summary'!$A$44,'Income &amp; Sales Data'!$A$2:$A$207,'Sales Summary'!G40)</f>
        <v>0</v>
      </c>
      <c r="H44" s="33">
        <f>SUMIFS('Income &amp; Sales Data'!$D$2:$D$207,'Income &amp; Sales Data'!$C$2:$C$207,'Sales Summary'!$A$44,'Income &amp; Sales Data'!$A$2:$A$207,'Sales Summary'!H40)</f>
        <v>0</v>
      </c>
      <c r="I44" s="33">
        <f>SUMIFS('Income &amp; Sales Data'!$D$2:$D$207,'Income &amp; Sales Data'!$C$2:$C$207,'Sales Summary'!$A$44,'Income &amp; Sales Data'!$A$2:$A$207,'Sales Summary'!I40)</f>
        <v>0</v>
      </c>
      <c r="J44" s="33">
        <f>SUMIFS('Income &amp; Sales Data'!$D$2:$D$207,'Income &amp; Sales Data'!$C$2:$C$207,'Sales Summary'!$A$44,'Income &amp; Sales Data'!$A$2:$A$207,'Sales Summary'!J40)</f>
        <v>0</v>
      </c>
      <c r="K44" s="33">
        <f>SUMIFS('Income &amp; Sales Data'!$D$2:$D$207,'Income &amp; Sales Data'!$C$2:$C$207,'Sales Summary'!$A$44,'Income &amp; Sales Data'!$A$2:$A$207,'Sales Summary'!K40)</f>
        <v>0</v>
      </c>
      <c r="L44" s="33">
        <f>SUMIFS('Income &amp; Sales Data'!$D$2:$D$207,'Income &amp; Sales Data'!$C$2:$C$207,'Sales Summary'!$A$44,'Income &amp; Sales Data'!$A$2:$A$207,'Sales Summary'!L40)</f>
        <v>0</v>
      </c>
      <c r="M44" s="33">
        <f>SUMIFS('Income &amp; Sales Data'!$D$2:$D$207,'Income &amp; Sales Data'!$C$2:$C$207,'Sales Summary'!$A$44,'Income &amp; Sales Data'!$A$2:$A$207,'Sales Summary'!M40)</f>
        <v>0</v>
      </c>
      <c r="N44" s="33">
        <f t="shared" si="9"/>
        <v>0</v>
      </c>
    </row>
    <row r="45" spans="1:14" ht="18.75" hidden="1" customHeight="1" x14ac:dyDescent="0.25">
      <c r="A45" s="47" t="s">
        <v>48</v>
      </c>
      <c r="B45" s="34">
        <f>SUMIFS('Income &amp; Sales Data'!$D$2:$D$207,'Income &amp; Sales Data'!$C$2:$C$207,'Sales Summary'!$A$45,'Income &amp; Sales Data'!$A$2:$A$207,'Sales Summary'!B40)</f>
        <v>0</v>
      </c>
      <c r="C45" s="34">
        <f>SUMIFS('Income &amp; Sales Data'!$D$2:$D$207,'Income &amp; Sales Data'!$C$2:$C$207,'Sales Summary'!$A$45,'Income &amp; Sales Data'!$A$2:$A$207,'Sales Summary'!C40)</f>
        <v>0</v>
      </c>
      <c r="D45" s="34">
        <f>SUMIFS('Income &amp; Sales Data'!$D$2:$D$207,'Income &amp; Sales Data'!$C$2:$C$207,'Sales Summary'!$A$45,'Income &amp; Sales Data'!$A$2:$A$207,'Sales Summary'!D40)</f>
        <v>0</v>
      </c>
      <c r="E45" s="34">
        <f>SUMIFS('Income &amp; Sales Data'!$D$2:$D$207,'Income &amp; Sales Data'!$C$2:$C$207,'Sales Summary'!$A$45,'Income &amp; Sales Data'!$A$2:$A$207,'Sales Summary'!E40)</f>
        <v>0</v>
      </c>
      <c r="F45" s="34">
        <f>SUMIFS('Income &amp; Sales Data'!$D$2:$D$207,'Income &amp; Sales Data'!$C$2:$C$207,'Sales Summary'!$A$45,'Income &amp; Sales Data'!$A$2:$A$207,'Sales Summary'!F40)</f>
        <v>0</v>
      </c>
      <c r="G45" s="34">
        <f>SUMIFS('Income &amp; Sales Data'!$D$2:$D$207,'Income &amp; Sales Data'!$C$2:$C$207,'Sales Summary'!$A$45,'Income &amp; Sales Data'!$A$2:$A$207,'Sales Summary'!G40)</f>
        <v>0</v>
      </c>
      <c r="H45" s="34">
        <f>SUMIFS('Income &amp; Sales Data'!$D$2:$D$207,'Income &amp; Sales Data'!$C$2:$C$207,'Sales Summary'!$A$45,'Income &amp; Sales Data'!$A$2:$A$207,'Sales Summary'!H40)</f>
        <v>0</v>
      </c>
      <c r="I45" s="34">
        <f>SUMIFS('Income &amp; Sales Data'!$D$2:$D$207,'Income &amp; Sales Data'!$C$2:$C$207,'Sales Summary'!$A$45,'Income &amp; Sales Data'!$A$2:$A$207,'Sales Summary'!I40)</f>
        <v>0</v>
      </c>
      <c r="J45" s="34">
        <f>SUMIFS('Income &amp; Sales Data'!$D$2:$D$207,'Income &amp; Sales Data'!$C$2:$C$207,'Sales Summary'!$A$45,'Income &amp; Sales Data'!$A$2:$A$207,'Sales Summary'!J40)</f>
        <v>0</v>
      </c>
      <c r="K45" s="34">
        <f>SUMIFS('Income &amp; Sales Data'!$D$2:$D$207,'Income &amp; Sales Data'!$C$2:$C$207,'Sales Summary'!$A$45,'Income &amp; Sales Data'!$A$2:$A$207,'Sales Summary'!K40)</f>
        <v>0</v>
      </c>
      <c r="L45" s="34">
        <f>SUMIFS('Income &amp; Sales Data'!$D$2:$D$207,'Income &amp; Sales Data'!$C$2:$C$207,'Sales Summary'!$A$45,'Income &amp; Sales Data'!$A$2:$A$207,'Sales Summary'!L40)</f>
        <v>0</v>
      </c>
      <c r="M45" s="34">
        <f>SUMIFS('Income &amp; Sales Data'!$D$2:$D$207,'Income &amp; Sales Data'!$C$2:$C$207,'Sales Summary'!$A$45,'Income &amp; Sales Data'!$A$2:$A$207,'Sales Summary'!M40)</f>
        <v>0</v>
      </c>
      <c r="N45" s="34">
        <f t="shared" si="9"/>
        <v>0</v>
      </c>
    </row>
    <row r="46" spans="1:14" ht="18.75" hidden="1" customHeight="1" x14ac:dyDescent="0.25">
      <c r="A46" s="52" t="s">
        <v>49</v>
      </c>
      <c r="B46" s="33">
        <f>SUMIFS('Income &amp; Sales Data'!$D$2:$D$207,'Income &amp; Sales Data'!$C$2:$C$207,'Sales Summary'!$A$46,'Income &amp; Sales Data'!$A$2:$A$207,'Sales Summary'!B40)</f>
        <v>0</v>
      </c>
      <c r="C46" s="33">
        <f>SUMIFS('Income &amp; Sales Data'!$D$2:$D$207,'Income &amp; Sales Data'!$C$2:$C$207,'Sales Summary'!$A$46,'Income &amp; Sales Data'!$A$2:$A$207,'Sales Summary'!C40)</f>
        <v>0</v>
      </c>
      <c r="D46" s="33">
        <f>SUMIFS('Income &amp; Sales Data'!$D$2:$D$207,'Income &amp; Sales Data'!$C$2:$C$207,'Sales Summary'!$A$46,'Income &amp; Sales Data'!$A$2:$A$207,'Sales Summary'!D40)</f>
        <v>0</v>
      </c>
      <c r="E46" s="33">
        <f>SUMIFS('Income &amp; Sales Data'!$D$2:$D$207,'Income &amp; Sales Data'!$C$2:$C$207,'Sales Summary'!$A$46,'Income &amp; Sales Data'!$A$2:$A$207,'Sales Summary'!E40)</f>
        <v>0</v>
      </c>
      <c r="F46" s="33">
        <f>SUMIFS('Income &amp; Sales Data'!$D$2:$D$207,'Income &amp; Sales Data'!$C$2:$C$207,'Sales Summary'!$A$46,'Income &amp; Sales Data'!$A$2:$A$207,'Sales Summary'!F40)</f>
        <v>0</v>
      </c>
      <c r="G46" s="33">
        <f>SUMIFS('Income &amp; Sales Data'!$D$2:$D$207,'Income &amp; Sales Data'!$C$2:$C$207,'Sales Summary'!$A$46,'Income &amp; Sales Data'!$A$2:$A$207,'Sales Summary'!G40)</f>
        <v>0</v>
      </c>
      <c r="H46" s="33">
        <f>SUMIFS('Income &amp; Sales Data'!$D$2:$D$207,'Income &amp; Sales Data'!$C$2:$C$207,'Sales Summary'!$A$46,'Income &amp; Sales Data'!$A$2:$A$207,'Sales Summary'!H40)</f>
        <v>0</v>
      </c>
      <c r="I46" s="33">
        <f>SUMIFS('Income &amp; Sales Data'!$D$2:$D$207,'Income &amp; Sales Data'!$C$2:$C$207,'Sales Summary'!$A$46,'Income &amp; Sales Data'!$A$2:$A$207,'Sales Summary'!I40)</f>
        <v>0</v>
      </c>
      <c r="J46" s="33">
        <f>SUMIFS('Income &amp; Sales Data'!$D$2:$D$207,'Income &amp; Sales Data'!$C$2:$C$207,'Sales Summary'!$A$46,'Income &amp; Sales Data'!$A$2:$A$207,'Sales Summary'!J40)</f>
        <v>0</v>
      </c>
      <c r="K46" s="33">
        <f>SUMIFS('Income &amp; Sales Data'!$D$2:$D$207,'Income &amp; Sales Data'!$C$2:$C$207,'Sales Summary'!$A$46,'Income &amp; Sales Data'!$A$2:$A$207,'Sales Summary'!K40)</f>
        <v>0</v>
      </c>
      <c r="L46" s="33">
        <f>SUMIFS('Income &amp; Sales Data'!$D$2:$D$207,'Income &amp; Sales Data'!$C$2:$C$207,'Sales Summary'!$A$46,'Income &amp; Sales Data'!$A$2:$A$207,'Sales Summary'!L40)</f>
        <v>0</v>
      </c>
      <c r="M46" s="33">
        <f>SUMIFS('Income &amp; Sales Data'!$D$2:$D$207,'Income &amp; Sales Data'!$C$2:$C$207,'Sales Summary'!$A$46,'Income &amp; Sales Data'!$A$2:$A$207,'Sales Summary'!M40)</f>
        <v>0</v>
      </c>
      <c r="N46" s="33">
        <f t="shared" si="9"/>
        <v>0</v>
      </c>
    </row>
    <row r="47" spans="1:14" ht="18.75" hidden="1" customHeight="1" x14ac:dyDescent="0.25">
      <c r="A47" s="47" t="s">
        <v>54</v>
      </c>
      <c r="B47" s="34">
        <f>SUMIFS('Income &amp; Sales Data'!$D$2:$D$207,'Income &amp; Sales Data'!$C$2:$C$207,'Sales Summary'!$A$47,'Income &amp; Sales Data'!$A$2:$A$207,'Sales Summary'!B40)</f>
        <v>0</v>
      </c>
      <c r="C47" s="34">
        <f>SUMIFS('Income &amp; Sales Data'!$D$2:$D$207,'Income &amp; Sales Data'!$C$2:$C$207,'Sales Summary'!$A$47,'Income &amp; Sales Data'!$A$2:$A$207,'Sales Summary'!C40)</f>
        <v>0</v>
      </c>
      <c r="D47" s="34">
        <f>SUMIFS('Income &amp; Sales Data'!$D$2:$D$207,'Income &amp; Sales Data'!$C$2:$C$207,'Sales Summary'!$A$47,'Income &amp; Sales Data'!$A$2:$A$207,'Sales Summary'!D40)</f>
        <v>0</v>
      </c>
      <c r="E47" s="34">
        <f>SUMIFS('Income &amp; Sales Data'!$D$2:$D$207,'Income &amp; Sales Data'!$C$2:$C$207,'Sales Summary'!$A$47,'Income &amp; Sales Data'!$A$2:$A$207,'Sales Summary'!E40)</f>
        <v>0</v>
      </c>
      <c r="F47" s="34">
        <f>SUMIFS('Income &amp; Sales Data'!$D$2:$D$207,'Income &amp; Sales Data'!$C$2:$C$207,'Sales Summary'!$A$47,'Income &amp; Sales Data'!$A$2:$A$207,'Sales Summary'!F40)</f>
        <v>0</v>
      </c>
      <c r="G47" s="34">
        <f>SUMIFS('Income &amp; Sales Data'!$D$2:$D$207,'Income &amp; Sales Data'!$C$2:$C$207,'Sales Summary'!$A$47,'Income &amp; Sales Data'!$A$2:$A$207,'Sales Summary'!G40)</f>
        <v>0</v>
      </c>
      <c r="H47" s="34">
        <f>SUMIFS('Income &amp; Sales Data'!$D$2:$D$207,'Income &amp; Sales Data'!$C$2:$C$207,'Sales Summary'!$A$47,'Income &amp; Sales Data'!$A$2:$A$207,'Sales Summary'!H40)</f>
        <v>0</v>
      </c>
      <c r="I47" s="34">
        <f>SUMIFS('Income &amp; Sales Data'!$D$2:$D$207,'Income &amp; Sales Data'!$C$2:$C$207,'Sales Summary'!$A$47,'Income &amp; Sales Data'!$A$2:$A$207,'Sales Summary'!I40)</f>
        <v>0</v>
      </c>
      <c r="J47" s="34">
        <f>SUMIFS('Income &amp; Sales Data'!$D$2:$D$207,'Income &amp; Sales Data'!$C$2:$C$207,'Sales Summary'!$A$47,'Income &amp; Sales Data'!$A$2:$A$207,'Sales Summary'!J40)</f>
        <v>0</v>
      </c>
      <c r="K47" s="34">
        <f>SUMIFS('Income &amp; Sales Data'!$D$2:$D$207,'Income &amp; Sales Data'!$C$2:$C$207,'Sales Summary'!$A$47,'Income &amp; Sales Data'!$A$2:$A$207,'Sales Summary'!K40)</f>
        <v>0</v>
      </c>
      <c r="L47" s="34">
        <f>SUMIFS('Income &amp; Sales Data'!$D$2:$D$207,'Income &amp; Sales Data'!$C$2:$C$207,'Sales Summary'!$A$47,'Income &amp; Sales Data'!$A$2:$A$207,'Sales Summary'!L40)</f>
        <v>0</v>
      </c>
      <c r="M47" s="34">
        <f>SUMIFS('Income &amp; Sales Data'!$D$2:$D$207,'Income &amp; Sales Data'!$C$2:$C$207,'Sales Summary'!$A$47,'Income &amp; Sales Data'!$A$2:$A$207,'Sales Summary'!M40)</f>
        <v>0</v>
      </c>
      <c r="N47" s="34">
        <f t="shared" si="9"/>
        <v>0</v>
      </c>
    </row>
    <row r="48" spans="1:14" ht="18.75" hidden="1" customHeight="1" x14ac:dyDescent="0.25">
      <c r="A48" s="52" t="s">
        <v>47</v>
      </c>
      <c r="B48" s="33">
        <f>SUMIFS('Income &amp; Sales Data'!$D$2:$D$207,'Income &amp; Sales Data'!$C$2:$C$207,'Sales Summary'!$A$48,'Income &amp; Sales Data'!$A$2:$A$207,'Sales Summary'!B40)</f>
        <v>0</v>
      </c>
      <c r="C48" s="33">
        <f>SUMIFS('Income &amp; Sales Data'!$D$2:$D$207,'Income &amp; Sales Data'!$C$2:$C$207,'Sales Summary'!$A$48,'Income &amp; Sales Data'!$A$2:$A$207,'Sales Summary'!C40)</f>
        <v>0</v>
      </c>
      <c r="D48" s="33">
        <f>SUMIFS('Income &amp; Sales Data'!$D$2:$D$207,'Income &amp; Sales Data'!$C$2:$C$207,'Sales Summary'!$A$48,'Income &amp; Sales Data'!$A$2:$A$207,'Sales Summary'!D40)</f>
        <v>0</v>
      </c>
      <c r="E48" s="33">
        <f>SUMIFS('Income &amp; Sales Data'!$D$2:$D$207,'Income &amp; Sales Data'!$C$2:$C$207,'Sales Summary'!$A$48,'Income &amp; Sales Data'!$A$2:$A$207,'Sales Summary'!E40)</f>
        <v>0</v>
      </c>
      <c r="F48" s="33">
        <f>SUMIFS('Income &amp; Sales Data'!$D$2:$D$207,'Income &amp; Sales Data'!$C$2:$C$207,'Sales Summary'!$A$48,'Income &amp; Sales Data'!$A$2:$A$207,'Sales Summary'!F40)</f>
        <v>0</v>
      </c>
      <c r="G48" s="33">
        <f>SUMIFS('Income &amp; Sales Data'!$D$2:$D$207,'Income &amp; Sales Data'!$C$2:$C$207,'Sales Summary'!$A$48,'Income &amp; Sales Data'!$A$2:$A$207,'Sales Summary'!G40)</f>
        <v>0</v>
      </c>
      <c r="H48" s="33">
        <f>SUMIFS('Income &amp; Sales Data'!$D$2:$D$207,'Income &amp; Sales Data'!$C$2:$C$207,'Sales Summary'!$A$48,'Income &amp; Sales Data'!$A$2:$A$207,'Sales Summary'!H40)</f>
        <v>0</v>
      </c>
      <c r="I48" s="33">
        <f>SUMIFS('Income &amp; Sales Data'!$D$2:$D$207,'Income &amp; Sales Data'!$C$2:$C$207,'Sales Summary'!$A$48,'Income &amp; Sales Data'!$A$2:$A$207,'Sales Summary'!I40)</f>
        <v>0</v>
      </c>
      <c r="J48" s="33">
        <f>SUMIFS('Income &amp; Sales Data'!$D$2:$D$207,'Income &amp; Sales Data'!$C$2:$C$207,'Sales Summary'!$A$48,'Income &amp; Sales Data'!$A$2:$A$207,'Sales Summary'!J40)</f>
        <v>0</v>
      </c>
      <c r="K48" s="33">
        <f>SUMIFS('Income &amp; Sales Data'!$D$2:$D$207,'Income &amp; Sales Data'!$C$2:$C$207,'Sales Summary'!$A$48,'Income &amp; Sales Data'!$A$2:$A$207,'Sales Summary'!K40)</f>
        <v>0</v>
      </c>
      <c r="L48" s="33">
        <f>SUMIFS('Income &amp; Sales Data'!$D$2:$D$207,'Income &amp; Sales Data'!$C$2:$C$207,'Sales Summary'!$A$48,'Income &amp; Sales Data'!$A$2:$A$207,'Sales Summary'!L40)</f>
        <v>0</v>
      </c>
      <c r="M48" s="33">
        <f>SUMIFS('Income &amp; Sales Data'!$D$2:$D$207,'Income &amp; Sales Data'!$C$2:$C$207,'Sales Summary'!$A$48,'Income &amp; Sales Data'!$A$2:$A$207,'Sales Summary'!M40)</f>
        <v>0</v>
      </c>
      <c r="N48" s="33">
        <f t="shared" si="9"/>
        <v>0</v>
      </c>
    </row>
    <row r="49" spans="1:14" ht="18.75" hidden="1" customHeight="1" x14ac:dyDescent="0.25">
      <c r="A49" s="4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>
        <f t="shared" si="9"/>
        <v>0</v>
      </c>
    </row>
    <row r="50" spans="1:14" ht="18.75" hidden="1" customHeight="1" x14ac:dyDescent="0.25">
      <c r="A50" s="5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>
        <f t="shared" si="9"/>
        <v>0</v>
      </c>
    </row>
    <row r="51" spans="1:14" ht="18.75" hidden="1" customHeight="1" thickBot="1" x14ac:dyDescent="0.3">
      <c r="A51" s="57" t="s">
        <v>25</v>
      </c>
      <c r="B51" s="38">
        <f t="shared" ref="B51:M51" si="10">SUM(B41:B50)</f>
        <v>0</v>
      </c>
      <c r="C51" s="38">
        <f t="shared" si="10"/>
        <v>0</v>
      </c>
      <c r="D51" s="38">
        <f t="shared" si="10"/>
        <v>0</v>
      </c>
      <c r="E51" s="38">
        <f t="shared" si="10"/>
        <v>0</v>
      </c>
      <c r="F51" s="38">
        <f t="shared" si="10"/>
        <v>0</v>
      </c>
      <c r="G51" s="38">
        <f t="shared" si="10"/>
        <v>0</v>
      </c>
      <c r="H51" s="38">
        <f t="shared" si="10"/>
        <v>0</v>
      </c>
      <c r="I51" s="38">
        <f t="shared" si="10"/>
        <v>0</v>
      </c>
      <c r="J51" s="38">
        <f t="shared" si="10"/>
        <v>0</v>
      </c>
      <c r="K51" s="38">
        <f t="shared" si="10"/>
        <v>0</v>
      </c>
      <c r="L51" s="38">
        <f t="shared" si="10"/>
        <v>0</v>
      </c>
      <c r="M51" s="38">
        <f t="shared" si="10"/>
        <v>0</v>
      </c>
      <c r="N51" s="38">
        <f t="shared" si="9"/>
        <v>0</v>
      </c>
    </row>
    <row r="52" spans="1:14" ht="18.75" hidden="1" customHeight="1" thickTop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hidden="1" customHeight="1" x14ac:dyDescent="0.3">
      <c r="A53" s="27" t="s">
        <v>42</v>
      </c>
      <c r="B53" s="21" t="s">
        <v>22</v>
      </c>
      <c r="C53" s="21" t="s">
        <v>20</v>
      </c>
      <c r="D53" s="21" t="s">
        <v>23</v>
      </c>
      <c r="E53" s="21" t="s">
        <v>24</v>
      </c>
      <c r="F53" s="21" t="s">
        <v>5</v>
      </c>
      <c r="G53" s="21" t="s">
        <v>19</v>
      </c>
      <c r="H53" s="21" t="s">
        <v>11</v>
      </c>
      <c r="I53" s="21" t="s">
        <v>13</v>
      </c>
      <c r="J53" s="21" t="s">
        <v>14</v>
      </c>
      <c r="K53" s="21" t="s">
        <v>15</v>
      </c>
      <c r="L53" s="21" t="s">
        <v>16</v>
      </c>
      <c r="M53" s="21" t="s">
        <v>17</v>
      </c>
      <c r="N53" s="21" t="s">
        <v>18</v>
      </c>
    </row>
    <row r="54" spans="1:14" ht="18.75" hidden="1" customHeight="1" x14ac:dyDescent="0.25">
      <c r="A54" s="50" t="s">
        <v>10</v>
      </c>
      <c r="B54" s="31">
        <f>SUMIFS('Non-Ad Expense Data'!$D$2:$D$207,'Non-Ad Expense Data'!$B$2:$B$207,'Sales Summary'!$A$54,'Non-Ad Expense Data'!$A$2:$A$207,'Sales Summary'!B53)</f>
        <v>0</v>
      </c>
      <c r="C54" s="31">
        <f>SUMIFS('Non-Ad Expense Data'!$D$2:$D$207,'Non-Ad Expense Data'!$B$2:$B$207,'Sales Summary'!$A$54,'Non-Ad Expense Data'!$A$2:$A$207,'Sales Summary'!C53)</f>
        <v>0</v>
      </c>
      <c r="D54" s="31">
        <f>SUMIFS('Non-Ad Expense Data'!$D$2:$D$207,'Non-Ad Expense Data'!$B$2:$B$207,'Sales Summary'!$A$54,'Non-Ad Expense Data'!$A$2:$A$207,'Sales Summary'!D53)</f>
        <v>0</v>
      </c>
      <c r="E54" s="31">
        <f>SUMIFS('Non-Ad Expense Data'!$D$2:$D$207,'Non-Ad Expense Data'!$B$2:$B$207,'Sales Summary'!$A$54,'Non-Ad Expense Data'!$A$2:$A$207,'Sales Summary'!E53)</f>
        <v>0</v>
      </c>
      <c r="F54" s="31">
        <f>SUMIFS('Non-Ad Expense Data'!$D$2:$D$207,'Non-Ad Expense Data'!$B$2:$B$207,'Sales Summary'!$A$54,'Non-Ad Expense Data'!$A$2:$A$207,'Sales Summary'!F53)</f>
        <v>0</v>
      </c>
      <c r="G54" s="31">
        <f>SUMIFS('Non-Ad Expense Data'!$D$2:$D$207,'Non-Ad Expense Data'!$B$2:$B$207,'Sales Summary'!$A$54,'Non-Ad Expense Data'!$A$2:$A$207,'Sales Summary'!G53)</f>
        <v>0</v>
      </c>
      <c r="H54" s="31">
        <f>SUMIFS('Non-Ad Expense Data'!$D$2:$D$207,'Non-Ad Expense Data'!$B$2:$B$207,'Sales Summary'!$A$54,'Non-Ad Expense Data'!$A$2:$A$207,'Sales Summary'!H53)</f>
        <v>0</v>
      </c>
      <c r="I54" s="31">
        <f>SUMIFS('Non-Ad Expense Data'!$D$2:$D$207,'Non-Ad Expense Data'!$B$2:$B$207,'Sales Summary'!$A$54,'Non-Ad Expense Data'!$A$2:$A$207,'Sales Summary'!I53)</f>
        <v>0</v>
      </c>
      <c r="J54" s="31">
        <f>SUMIFS('Non-Ad Expense Data'!$D$2:$D$207,'Non-Ad Expense Data'!$B$2:$B$207,'Sales Summary'!$A$54,'Non-Ad Expense Data'!$A$2:$A$207,'Sales Summary'!J53)</f>
        <v>0</v>
      </c>
      <c r="K54" s="31">
        <f>SUMIFS('Non-Ad Expense Data'!$D$2:$D$207,'Non-Ad Expense Data'!$B$2:$B$207,'Sales Summary'!$A$54,'Non-Ad Expense Data'!$A$2:$A$207,'Sales Summary'!K53)</f>
        <v>0</v>
      </c>
      <c r="L54" s="31">
        <f>SUMIFS('Non-Ad Expense Data'!$D$2:$D$207,'Non-Ad Expense Data'!$B$2:$B$207,'Sales Summary'!$A$54,'Non-Ad Expense Data'!$A$2:$A$207,'Sales Summary'!L53)</f>
        <v>0</v>
      </c>
      <c r="M54" s="31">
        <f>SUMIFS('Non-Ad Expense Data'!$D$2:$D$207,'Non-Ad Expense Data'!$B$2:$B$207,'Sales Summary'!$A$54,'Non-Ad Expense Data'!$A$2:$A$207,'Sales Summary'!M53)</f>
        <v>0</v>
      </c>
      <c r="N54" s="31">
        <f>SUM(B54:M54)</f>
        <v>0</v>
      </c>
    </row>
    <row r="55" spans="1:14" ht="18.75" hidden="1" customHeight="1" x14ac:dyDescent="0.25">
      <c r="A55" s="52" t="s">
        <v>135</v>
      </c>
      <c r="B55" s="35">
        <f>SUMIFS('Non-Ad Expense Data'!$D$2:$D$207,'Non-Ad Expense Data'!$B$2:$B$207,'Sales Summary'!$A$54,'Non-Ad Expense Data'!$A$2:$A$207,'Sales Summary'!B53)</f>
        <v>0</v>
      </c>
      <c r="C55" s="35">
        <f>SUMIFS('Non-Ad Expense Data'!$D$2:$D$207,'Non-Ad Expense Data'!$B$2:$B$207,'Sales Summary'!$A$55,'Non-Ad Expense Data'!$A$2:$A$207,'Sales Summary'!C53)</f>
        <v>0</v>
      </c>
      <c r="D55" s="35">
        <f>SUMIFS('Non-Ad Expense Data'!$D$2:$D$207,'Non-Ad Expense Data'!$B$2:$B$207,'Sales Summary'!$A$55,'Non-Ad Expense Data'!$A$2:$A$207,'Sales Summary'!D53)</f>
        <v>0</v>
      </c>
      <c r="E55" s="35">
        <f>SUMIFS('Non-Ad Expense Data'!$D$2:$D$207,'Non-Ad Expense Data'!$B$2:$B$207,'Sales Summary'!$A$55,'Non-Ad Expense Data'!$A$2:$A$207,'Sales Summary'!E53)</f>
        <v>0</v>
      </c>
      <c r="F55" s="35">
        <f>SUMIFS('Non-Ad Expense Data'!$D$2:$D$207,'Non-Ad Expense Data'!$B$2:$B$207,'Sales Summary'!$A$55,'Non-Ad Expense Data'!$A$2:$A$207,'Sales Summary'!F53)</f>
        <v>0</v>
      </c>
      <c r="G55" s="35">
        <f>SUMIFS('Non-Ad Expense Data'!$D$2:$D$207,'Non-Ad Expense Data'!$B$2:$B$207,'Sales Summary'!$A$55,'Non-Ad Expense Data'!$A$2:$A$207,'Sales Summary'!G53)</f>
        <v>0</v>
      </c>
      <c r="H55" s="35">
        <f>SUMIFS('Non-Ad Expense Data'!$D$2:$D$207,'Non-Ad Expense Data'!$B$2:$B$207,'Sales Summary'!$A$55,'Non-Ad Expense Data'!$A$2:$A$207,'Sales Summary'!H53)</f>
        <v>0</v>
      </c>
      <c r="I55" s="35">
        <f>SUMIFS('Non-Ad Expense Data'!$D$2:$D$207,'Non-Ad Expense Data'!$B$2:$B$207,'Sales Summary'!$A$55,'Non-Ad Expense Data'!$A$2:$A$207,'Sales Summary'!I53)</f>
        <v>0</v>
      </c>
      <c r="J55" s="35">
        <f>SUMIFS('Non-Ad Expense Data'!$D$2:$D$207,'Non-Ad Expense Data'!$B$2:$B$207,'Sales Summary'!$A$55,'Non-Ad Expense Data'!$A$2:$A$207,'Sales Summary'!J53)</f>
        <v>0</v>
      </c>
      <c r="K55" s="35">
        <f>SUMIFS('Non-Ad Expense Data'!$D$2:$D$207,'Non-Ad Expense Data'!$B$2:$B$207,'Sales Summary'!$A$55,'Non-Ad Expense Data'!$A$2:$A$207,'Sales Summary'!K53)</f>
        <v>0</v>
      </c>
      <c r="L55" s="35">
        <f>SUMIFS('Non-Ad Expense Data'!$D$2:$D$207,'Non-Ad Expense Data'!$B$2:$B$207,'Sales Summary'!$A$55,'Non-Ad Expense Data'!$A$2:$A$207,'Sales Summary'!L53)</f>
        <v>0</v>
      </c>
      <c r="M55" s="35">
        <f>SUMIFS('Non-Ad Expense Data'!$D$2:$D$207,'Non-Ad Expense Data'!$B$2:$B$207,'Sales Summary'!$A$55,'Non-Ad Expense Data'!$A$2:$A$207,'Sales Summary'!M53)</f>
        <v>0</v>
      </c>
      <c r="N55" s="35">
        <f>SUM(B55:M55)</f>
        <v>0</v>
      </c>
    </row>
    <row r="56" spans="1:14" ht="18.75" hidden="1" customHeight="1" x14ac:dyDescent="0.25">
      <c r="A56" s="47" t="s">
        <v>134</v>
      </c>
      <c r="B56" s="31">
        <f>SUMIFS('Non-Ad Expense Data'!$D$2:$D$207,'Non-Ad Expense Data'!$B$2:$B$207,'Sales Summary'!$A$56,'Non-Ad Expense Data'!$A$2:$A$207,'Sales Summary'!B53)</f>
        <v>0</v>
      </c>
      <c r="C56" s="31">
        <f>SUMIFS('Non-Ad Expense Data'!$D$2:$D$207,'Non-Ad Expense Data'!$B$2:$B$207,'Sales Summary'!$A$56,'Non-Ad Expense Data'!$A$2:$A$207,'Sales Summary'!C53)</f>
        <v>0</v>
      </c>
      <c r="D56" s="31">
        <f>SUMIFS('Non-Ad Expense Data'!$D$2:$D$207,'Non-Ad Expense Data'!$B$2:$B$207,'Sales Summary'!$A$56,'Non-Ad Expense Data'!$A$2:$A$207,'Sales Summary'!D53)</f>
        <v>0</v>
      </c>
      <c r="E56" s="31">
        <f>SUMIFS('Non-Ad Expense Data'!$D$2:$D$207,'Non-Ad Expense Data'!$B$2:$B$207,'Sales Summary'!$A$56,'Non-Ad Expense Data'!$A$2:$A$207,'Sales Summary'!E53)</f>
        <v>0</v>
      </c>
      <c r="F56" s="31">
        <f>SUMIFS('Non-Ad Expense Data'!$D$2:$D$207,'Non-Ad Expense Data'!$B$2:$B$207,'Sales Summary'!$A$56,'Non-Ad Expense Data'!$A$2:$A$207,'Sales Summary'!F53)</f>
        <v>0</v>
      </c>
      <c r="G56" s="31">
        <f>SUMIFS('Non-Ad Expense Data'!$D$2:$D$207,'Non-Ad Expense Data'!$B$2:$B$207,'Sales Summary'!$A$56,'Non-Ad Expense Data'!$A$2:$A$207,'Sales Summary'!G53)</f>
        <v>0</v>
      </c>
      <c r="H56" s="31">
        <f>SUMIFS('Non-Ad Expense Data'!$D$2:$D$207,'Non-Ad Expense Data'!$B$2:$B$207,'Sales Summary'!$A$56,'Non-Ad Expense Data'!$A$2:$A$207,'Sales Summary'!H53)</f>
        <v>0</v>
      </c>
      <c r="I56" s="31">
        <f>SUMIFS('Non-Ad Expense Data'!$D$2:$D$207,'Non-Ad Expense Data'!$B$2:$B$207,'Sales Summary'!$A$56,'Non-Ad Expense Data'!$A$2:$A$207,'Sales Summary'!I53)</f>
        <v>0</v>
      </c>
      <c r="J56" s="31">
        <f>SUMIFS('Non-Ad Expense Data'!$D$2:$D$207,'Non-Ad Expense Data'!$B$2:$B$207,'Sales Summary'!$A$56,'Non-Ad Expense Data'!$A$2:$A$207,'Sales Summary'!J53)</f>
        <v>0</v>
      </c>
      <c r="K56" s="31">
        <f>SUMIFS('Non-Ad Expense Data'!$D$2:$D$207,'Non-Ad Expense Data'!$B$2:$B$207,'Sales Summary'!$A$56,'Non-Ad Expense Data'!$A$2:$A$207,'Sales Summary'!K53)</f>
        <v>0</v>
      </c>
      <c r="L56" s="31">
        <f>SUMIFS('Non-Ad Expense Data'!$D$2:$D$207,'Non-Ad Expense Data'!$B$2:$B$207,'Sales Summary'!$A$56,'Non-Ad Expense Data'!$A$2:$A$207,'Sales Summary'!L53)</f>
        <v>0</v>
      </c>
      <c r="M56" s="31">
        <f>SUMIFS('Non-Ad Expense Data'!$D$2:$D$207,'Non-Ad Expense Data'!$B$2:$B$207,'Sales Summary'!$A$56,'Non-Ad Expense Data'!$A$2:$A$207,'Sales Summary'!M53)</f>
        <v>0</v>
      </c>
      <c r="N56" s="31">
        <f t="shared" ref="N56:N59" si="11">SUM(B56:M56)</f>
        <v>0</v>
      </c>
    </row>
    <row r="57" spans="1:14" ht="18.75" hidden="1" customHeight="1" x14ac:dyDescent="0.25">
      <c r="A57" s="52"/>
      <c r="B57" s="35">
        <f>SUMIFS('Non-Ad Expense Data'!$D$2:$D$207,'Non-Ad Expense Data'!$B$2:$B$207,'Sales Summary'!$A$57,'Non-Ad Expense Data'!$A$2:$A$207,'Sales Summary'!B53)</f>
        <v>0</v>
      </c>
      <c r="C57" s="35">
        <f>SUMIFS('Non-Ad Expense Data'!$D$2:$D$207,'Non-Ad Expense Data'!$B$2:$B$207,'Sales Summary'!$A$57,'Non-Ad Expense Data'!$A$2:$A$207,'Sales Summary'!C53)</f>
        <v>0</v>
      </c>
      <c r="D57" s="35">
        <f>SUMIFS('Non-Ad Expense Data'!$D$2:$D$207,'Non-Ad Expense Data'!$B$2:$B$207,'Sales Summary'!$A$57,'Non-Ad Expense Data'!$A$2:$A$207,'Sales Summary'!D53)</f>
        <v>0</v>
      </c>
      <c r="E57" s="35">
        <f>SUMIFS('Non-Ad Expense Data'!$D$2:$D$207,'Non-Ad Expense Data'!$B$2:$B$207,'Sales Summary'!$A$57,'Non-Ad Expense Data'!$A$2:$A$207,'Sales Summary'!E53)</f>
        <v>0</v>
      </c>
      <c r="F57" s="35">
        <f>SUMIFS('Non-Ad Expense Data'!$D$2:$D$207,'Non-Ad Expense Data'!$B$2:$B$207,'Sales Summary'!$A$57,'Non-Ad Expense Data'!$A$2:$A$207,'Sales Summary'!F53)</f>
        <v>0</v>
      </c>
      <c r="G57" s="35">
        <f>SUMIFS('Non-Ad Expense Data'!$D$2:$D$207,'Non-Ad Expense Data'!$B$2:$B$207,'Sales Summary'!$A$57,'Non-Ad Expense Data'!$A$2:$A$207,'Sales Summary'!G53)</f>
        <v>0</v>
      </c>
      <c r="H57" s="35">
        <f>SUMIFS('Non-Ad Expense Data'!$D$2:$D$207,'Non-Ad Expense Data'!$B$2:$B$207,'Sales Summary'!$A$57,'Non-Ad Expense Data'!$A$2:$A$207,'Sales Summary'!H53)</f>
        <v>0</v>
      </c>
      <c r="I57" s="35">
        <f>SUMIFS('Non-Ad Expense Data'!$D$2:$D$207,'Non-Ad Expense Data'!$B$2:$B$207,'Sales Summary'!$A$57,'Non-Ad Expense Data'!$A$2:$A$207,'Sales Summary'!I53)</f>
        <v>0</v>
      </c>
      <c r="J57" s="35">
        <f>SUMIFS('Non-Ad Expense Data'!$D$2:$D$207,'Non-Ad Expense Data'!$B$2:$B$207,'Sales Summary'!$A$57,'Non-Ad Expense Data'!$A$2:$A$207,'Sales Summary'!J53)</f>
        <v>0</v>
      </c>
      <c r="K57" s="35">
        <f>SUMIFS('Non-Ad Expense Data'!$D$2:$D$207,'Non-Ad Expense Data'!$B$2:$B$207,'Sales Summary'!$A$57,'Non-Ad Expense Data'!$A$2:$A$207,'Sales Summary'!K53)</f>
        <v>0</v>
      </c>
      <c r="L57" s="35">
        <f>SUMIFS('Non-Ad Expense Data'!$D$2:$D$207,'Non-Ad Expense Data'!$B$2:$B$207,'Sales Summary'!$A$57,'Non-Ad Expense Data'!$A$2:$A$207,'Sales Summary'!L53)</f>
        <v>0</v>
      </c>
      <c r="M57" s="35">
        <f>SUMIFS('Non-Ad Expense Data'!$D$2:$D$207,'Non-Ad Expense Data'!$B$2:$B$207,'Sales Summary'!$A$57,'Non-Ad Expense Data'!$A$2:$A$207,'Sales Summary'!M53)</f>
        <v>0</v>
      </c>
      <c r="N57" s="35">
        <f t="shared" si="11"/>
        <v>0</v>
      </c>
    </row>
    <row r="58" spans="1:14" ht="18.75" hidden="1" customHeight="1" x14ac:dyDescent="0.25">
      <c r="A58" s="47"/>
      <c r="B58" s="31">
        <f>SUMIFS('Non-Ad Expense Data'!$D$2:$D$207,'Non-Ad Expense Data'!$B$2:$B$207,'Sales Summary'!$A$58,'Non-Ad Expense Data'!$A$2:$A$207,'Sales Summary'!B53)</f>
        <v>0</v>
      </c>
      <c r="C58" s="31">
        <f>SUMIFS('Non-Ad Expense Data'!$D$2:$D$207,'Non-Ad Expense Data'!$B$2:$B$207,'Sales Summary'!$A$58,'Non-Ad Expense Data'!$A$2:$A$207,'Sales Summary'!C53)</f>
        <v>0</v>
      </c>
      <c r="D58" s="31">
        <f>SUMIFS('Non-Ad Expense Data'!$D$2:$D$207,'Non-Ad Expense Data'!$B$2:$B$207,'Sales Summary'!$A$58,'Non-Ad Expense Data'!$A$2:$A$207,'Sales Summary'!D53)</f>
        <v>0</v>
      </c>
      <c r="E58" s="31">
        <f>SUMIFS('Non-Ad Expense Data'!$D$2:$D$207,'Non-Ad Expense Data'!$B$2:$B$207,'Sales Summary'!$A$58,'Non-Ad Expense Data'!$A$2:$A$207,'Sales Summary'!E53)</f>
        <v>0</v>
      </c>
      <c r="F58" s="31">
        <f>SUMIFS('Non-Ad Expense Data'!$D$2:$D$207,'Non-Ad Expense Data'!$B$2:$B$207,'Sales Summary'!$A$58,'Non-Ad Expense Data'!$A$2:$A$207,'Sales Summary'!F53)</f>
        <v>0</v>
      </c>
      <c r="G58" s="31">
        <f>SUMIFS('Non-Ad Expense Data'!$D$2:$D$207,'Non-Ad Expense Data'!$B$2:$B$207,'Sales Summary'!$A$58,'Non-Ad Expense Data'!$A$2:$A$207,'Sales Summary'!G53)</f>
        <v>0</v>
      </c>
      <c r="H58" s="31">
        <f>SUMIFS('Non-Ad Expense Data'!$D$2:$D$207,'Non-Ad Expense Data'!$B$2:$B$207,'Sales Summary'!$A$58,'Non-Ad Expense Data'!$A$2:$A$207,'Sales Summary'!H53)</f>
        <v>0</v>
      </c>
      <c r="I58" s="31">
        <f>SUMIFS('Non-Ad Expense Data'!$D$2:$D$207,'Non-Ad Expense Data'!$B$2:$B$207,'Sales Summary'!$A$58,'Non-Ad Expense Data'!$A$2:$A$207,'Sales Summary'!I53)</f>
        <v>0</v>
      </c>
      <c r="J58" s="31">
        <f>SUMIFS('Non-Ad Expense Data'!$D$2:$D$207,'Non-Ad Expense Data'!$B$2:$B$207,'Sales Summary'!$A$58,'Non-Ad Expense Data'!$A$2:$A$207,'Sales Summary'!J53)</f>
        <v>0</v>
      </c>
      <c r="K58" s="31">
        <f>SUMIFS('Non-Ad Expense Data'!$D$2:$D$207,'Non-Ad Expense Data'!$B$2:$B$207,'Sales Summary'!$A$58,'Non-Ad Expense Data'!$A$2:$A$207,'Sales Summary'!K53)</f>
        <v>0</v>
      </c>
      <c r="L58" s="31">
        <f>SUMIFS('Non-Ad Expense Data'!$D$2:$D$207,'Non-Ad Expense Data'!$B$2:$B$207,'Sales Summary'!$A$58,'Non-Ad Expense Data'!$A$2:$A$207,'Sales Summary'!L53)</f>
        <v>0</v>
      </c>
      <c r="M58" s="31">
        <f>SUMIFS('Non-Ad Expense Data'!$D$2:$D$207,'Non-Ad Expense Data'!$B$2:$B$207,'Sales Summary'!$A$58,'Non-Ad Expense Data'!$A$2:$A$207,'Sales Summary'!M53)</f>
        <v>0</v>
      </c>
      <c r="N58" s="31">
        <f t="shared" si="11"/>
        <v>0</v>
      </c>
    </row>
    <row r="59" spans="1:14" ht="18.75" hidden="1" customHeight="1" thickBot="1" x14ac:dyDescent="0.3">
      <c r="A59" s="59" t="s">
        <v>25</v>
      </c>
      <c r="B59" s="60">
        <f>SUM(B54:B58)</f>
        <v>0</v>
      </c>
      <c r="C59" s="60">
        <f t="shared" ref="C59:M59" si="12">SUM(C54:C58)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  <c r="H59" s="60">
        <f t="shared" si="12"/>
        <v>0</v>
      </c>
      <c r="I59" s="60">
        <f t="shared" si="12"/>
        <v>0</v>
      </c>
      <c r="J59" s="60">
        <f t="shared" si="12"/>
        <v>0</v>
      </c>
      <c r="K59" s="60">
        <f t="shared" si="12"/>
        <v>0</v>
      </c>
      <c r="L59" s="60">
        <f t="shared" si="12"/>
        <v>0</v>
      </c>
      <c r="M59" s="60">
        <f t="shared" si="12"/>
        <v>0</v>
      </c>
      <c r="N59" s="60">
        <f t="shared" si="11"/>
        <v>0</v>
      </c>
    </row>
    <row r="60" spans="1:14" ht="18.75" hidden="1" customHeight="1" thickTop="1" x14ac:dyDescent="0.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26.25" x14ac:dyDescent="0.4">
      <c r="A61" s="106" t="s">
        <v>96</v>
      </c>
      <c r="B61" s="107" t="s">
        <v>22</v>
      </c>
      <c r="C61" s="107" t="s">
        <v>20</v>
      </c>
      <c r="D61" s="107" t="s">
        <v>23</v>
      </c>
      <c r="E61" s="107" t="s">
        <v>24</v>
      </c>
      <c r="F61" s="107" t="s">
        <v>5</v>
      </c>
      <c r="G61" s="107" t="s">
        <v>19</v>
      </c>
      <c r="H61" s="107" t="s">
        <v>11</v>
      </c>
      <c r="I61" s="107" t="s">
        <v>13</v>
      </c>
      <c r="J61" s="107" t="s">
        <v>14</v>
      </c>
      <c r="K61" s="107" t="s">
        <v>15</v>
      </c>
      <c r="L61" s="107" t="s">
        <v>16</v>
      </c>
      <c r="M61" s="107" t="s">
        <v>17</v>
      </c>
      <c r="N61" s="107" t="s">
        <v>18</v>
      </c>
    </row>
    <row r="62" spans="1:14" ht="18.75" customHeight="1" x14ac:dyDescent="0.25">
      <c r="A62" s="61" t="s">
        <v>135</v>
      </c>
      <c r="B62" s="114">
        <f>SUMIFS('Income &amp; Sales Data'!$E$2:$E$207,'Income &amp; Sales Data'!$B$2:$B$207,'Sales Summary'!$A$62,'Income &amp; Sales Data'!$F$2:$F$207,"Paid Units",'Income &amp; Sales Data'!$A$2:$A$207,'Sales Summary'!B61)</f>
        <v>0</v>
      </c>
      <c r="C62" s="114">
        <f>SUMIFS('Income &amp; Sales Data'!$E$2:$E$207,'Income &amp; Sales Data'!$B$2:$B$207,'Sales Summary'!$A$62,'Income &amp; Sales Data'!$F$2:$F$207,"Paid Units",'Income &amp; Sales Data'!$A$2:$A$207,'Sales Summary'!C61)</f>
        <v>0</v>
      </c>
      <c r="D62" s="114">
        <f>SUMIFS('Income &amp; Sales Data'!$E$2:$E$207,'Income &amp; Sales Data'!$B$2:$B$207,'Sales Summary'!$A$62,'Income &amp; Sales Data'!$F$2:$F$207,"Paid Units",'Income &amp; Sales Data'!$A$2:$A$207,'Sales Summary'!D61)</f>
        <v>0</v>
      </c>
      <c r="E62" s="114">
        <f>SUMIFS('Income &amp; Sales Data'!$E$2:$E$207,'Income &amp; Sales Data'!$B$2:$B$207,'Sales Summary'!$A$62,'Income &amp; Sales Data'!$F$2:$F$207,"Paid Units",'Income &amp; Sales Data'!$A$2:$A$207,'Sales Summary'!E61)</f>
        <v>0</v>
      </c>
      <c r="F62" s="114">
        <f>SUMIFS('Income &amp; Sales Data'!$E$2:$E$207,'Income &amp; Sales Data'!$B$2:$B$207,'Sales Summary'!$A$62,'Income &amp; Sales Data'!$F$2:$F$207,"Paid Units",'Income &amp; Sales Data'!$A$2:$A$207,'Sales Summary'!F61)</f>
        <v>0</v>
      </c>
      <c r="G62" s="114">
        <f>SUMIFS('Income &amp; Sales Data'!$E$2:$E$207,'Income &amp; Sales Data'!$B$2:$B$207,'Sales Summary'!$A$62,'Income &amp; Sales Data'!$F$2:$F$207,"Paid Units",'Income &amp; Sales Data'!$A$2:$A$207,'Sales Summary'!G61)</f>
        <v>0</v>
      </c>
      <c r="H62" s="114">
        <f>SUMIFS('Income &amp; Sales Data'!$E$2:$E$207,'Income &amp; Sales Data'!$B$2:$B$207,'Sales Summary'!$A$62,'Income &amp; Sales Data'!$F$2:$F$207,"Paid Units",'Income &amp; Sales Data'!$A$2:$A$207,'Sales Summary'!H61)</f>
        <v>0</v>
      </c>
      <c r="I62" s="114">
        <f>SUMIFS('Income &amp; Sales Data'!$E$2:$E$207,'Income &amp; Sales Data'!$B$2:$B$207,'Sales Summary'!$A$62,'Income &amp; Sales Data'!$F$2:$F$207,"Paid Units",'Income &amp; Sales Data'!$A$2:$A$207,'Sales Summary'!I61)</f>
        <v>0</v>
      </c>
      <c r="J62" s="114">
        <f>SUMIFS('Income &amp; Sales Data'!$E$2:$E$207,'Income &amp; Sales Data'!$B$2:$B$207,'Sales Summary'!$A$62,'Income &amp; Sales Data'!$F$2:$F$207,"Paid Units",'Income &amp; Sales Data'!$A$2:$A$207,'Sales Summary'!J61)</f>
        <v>0</v>
      </c>
      <c r="K62" s="114">
        <f>SUMIFS('Income &amp; Sales Data'!$E$2:$E$207,'Income &amp; Sales Data'!$B$2:$B$207,'Sales Summary'!$A$62,'Income &amp; Sales Data'!$F$2:$F$207,"Paid Units",'Income &amp; Sales Data'!$A$2:$A$207,'Sales Summary'!K61)</f>
        <v>0</v>
      </c>
      <c r="L62" s="114">
        <f>SUMIFS('Income &amp; Sales Data'!$E$2:$E$207,'Income &amp; Sales Data'!$B$2:$B$207,'Sales Summary'!$A$62,'Income &amp; Sales Data'!$F$2:$F$207,"Paid Units",'Income &amp; Sales Data'!$A$2:$A$207,'Sales Summary'!L61)</f>
        <v>0</v>
      </c>
      <c r="M62" s="114">
        <f>SUMIFS('Income &amp; Sales Data'!$E$2:$E$207,'Income &amp; Sales Data'!$B$2:$B$207,'Sales Summary'!$A$62,'Income &amp; Sales Data'!$F$2:$F$207,"Paid Units",'Income &amp; Sales Data'!$A$2:$A$207,'Sales Summary'!M61)</f>
        <v>0</v>
      </c>
      <c r="N62" s="114">
        <f t="shared" ref="N62:N65" si="13">SUM(B62:M62)</f>
        <v>0</v>
      </c>
    </row>
    <row r="63" spans="1:14" ht="18.75" customHeight="1" x14ac:dyDescent="0.25">
      <c r="A63" s="62" t="s">
        <v>134</v>
      </c>
      <c r="B63" s="115">
        <f>SUMIFS('Income &amp; Sales Data'!$E$2:$E$207,'Income &amp; Sales Data'!$B$2:$B$207,'Sales Summary'!$A$63,'Income &amp; Sales Data'!$F$2:$F$207,"Paid Units",'Income &amp; Sales Data'!$A$2:$A$207,'Sales Summary'!B61)</f>
        <v>0</v>
      </c>
      <c r="C63" s="115">
        <f>SUMIFS('Income &amp; Sales Data'!$E$2:$E$207,'Income &amp; Sales Data'!$B$2:$B$207,'Sales Summary'!$A$63,'Income &amp; Sales Data'!$F$2:$F$207,"Paid Units",'Income &amp; Sales Data'!$A$2:$A$207,'Sales Summary'!C61)</f>
        <v>0</v>
      </c>
      <c r="D63" s="115">
        <f>SUMIFS('Income &amp; Sales Data'!$E$2:$E$207,'Income &amp; Sales Data'!$B$2:$B$207,'Sales Summary'!$A$63,'Income &amp; Sales Data'!$F$2:$F$207,"Paid Units",'Income &amp; Sales Data'!$A$2:$A$207,'Sales Summary'!D61)</f>
        <v>0</v>
      </c>
      <c r="E63" s="115">
        <f>SUMIFS('Income &amp; Sales Data'!$E$2:$E$207,'Income &amp; Sales Data'!$B$2:$B$207,'Sales Summary'!$A$63,'Income &amp; Sales Data'!$F$2:$F$207,"Paid Units",'Income &amp; Sales Data'!$A$2:$A$207,'Sales Summary'!E61)</f>
        <v>0</v>
      </c>
      <c r="F63" s="115">
        <f>SUMIFS('Income &amp; Sales Data'!$E$2:$E$207,'Income &amp; Sales Data'!$B$2:$B$207,'Sales Summary'!$A$63,'Income &amp; Sales Data'!$F$2:$F$207,"Paid Units",'Income &amp; Sales Data'!$A$2:$A$207,'Sales Summary'!F61)</f>
        <v>0</v>
      </c>
      <c r="G63" s="115">
        <f>SUMIFS('Income &amp; Sales Data'!$E$2:$E$207,'Income &amp; Sales Data'!$B$2:$B$207,'Sales Summary'!$A$63,'Income &amp; Sales Data'!$F$2:$F$207,"Paid Units",'Income &amp; Sales Data'!$A$2:$A$207,'Sales Summary'!G61)</f>
        <v>0</v>
      </c>
      <c r="H63" s="115">
        <f>SUMIFS('Income &amp; Sales Data'!$E$2:$E$207,'Income &amp; Sales Data'!$B$2:$B$207,'Sales Summary'!$A$63,'Income &amp; Sales Data'!$F$2:$F$207,"Paid Units",'Income &amp; Sales Data'!$A$2:$A$207,'Sales Summary'!H61)</f>
        <v>0</v>
      </c>
      <c r="I63" s="115">
        <f>SUMIFS('Income &amp; Sales Data'!$E$2:$E$207,'Income &amp; Sales Data'!$B$2:$B$207,'Sales Summary'!$A$63,'Income &amp; Sales Data'!$F$2:$F$207,"Paid Units",'Income &amp; Sales Data'!$A$2:$A$207,'Sales Summary'!I61)</f>
        <v>0</v>
      </c>
      <c r="J63" s="115">
        <f>SUMIFS('Income &amp; Sales Data'!$E$2:$E$207,'Income &amp; Sales Data'!$B$2:$B$207,'Sales Summary'!$A$63,'Income &amp; Sales Data'!$F$2:$F$207,"Paid Units",'Income &amp; Sales Data'!$A$2:$A$207,'Sales Summary'!J61)</f>
        <v>0</v>
      </c>
      <c r="K63" s="115">
        <f>SUMIFS('Income &amp; Sales Data'!$E$2:$E$207,'Income &amp; Sales Data'!$B$2:$B$207,'Sales Summary'!$A$63,'Income &amp; Sales Data'!$F$2:$F$207,"Paid Units",'Income &amp; Sales Data'!$A$2:$A$207,'Sales Summary'!K61)</f>
        <v>0</v>
      </c>
      <c r="L63" s="115">
        <f>SUMIFS('Income &amp; Sales Data'!$E$2:$E$207,'Income &amp; Sales Data'!$B$2:$B$207,'Sales Summary'!$A$63,'Income &amp; Sales Data'!$F$2:$F$207,"Paid Units",'Income &amp; Sales Data'!$A$2:$A$207,'Sales Summary'!L61)</f>
        <v>0</v>
      </c>
      <c r="M63" s="115">
        <f>SUMIFS('Income &amp; Sales Data'!$E$2:$E$207,'Income &amp; Sales Data'!$B$2:$B$207,'Sales Summary'!$A$63,'Income &amp; Sales Data'!$F$2:$F$207,"Paid Units",'Income &amp; Sales Data'!$A$2:$A$207,'Sales Summary'!M61)</f>
        <v>0</v>
      </c>
      <c r="N63" s="115">
        <f t="shared" si="13"/>
        <v>0</v>
      </c>
    </row>
    <row r="64" spans="1:14" ht="18.75" customHeight="1" x14ac:dyDescent="0.25">
      <c r="A64" s="61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>
        <f t="shared" si="13"/>
        <v>0</v>
      </c>
    </row>
    <row r="65" spans="1:14" ht="18.75" customHeight="1" x14ac:dyDescent="0.25">
      <c r="A65" s="62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>
        <f t="shared" si="13"/>
        <v>0</v>
      </c>
    </row>
    <row r="66" spans="1:14" ht="18.75" customHeight="1" thickBot="1" x14ac:dyDescent="0.3">
      <c r="A66" s="57" t="s">
        <v>18</v>
      </c>
      <c r="B66" s="116">
        <f t="shared" ref="B66:M66" si="14">SUM(B62:B65)</f>
        <v>0</v>
      </c>
      <c r="C66" s="116">
        <f t="shared" si="14"/>
        <v>0</v>
      </c>
      <c r="D66" s="116">
        <f t="shared" si="14"/>
        <v>0</v>
      </c>
      <c r="E66" s="116">
        <f t="shared" si="14"/>
        <v>0</v>
      </c>
      <c r="F66" s="116">
        <f t="shared" si="14"/>
        <v>0</v>
      </c>
      <c r="G66" s="116">
        <f t="shared" si="14"/>
        <v>0</v>
      </c>
      <c r="H66" s="116">
        <f t="shared" si="14"/>
        <v>0</v>
      </c>
      <c r="I66" s="116">
        <f t="shared" si="14"/>
        <v>0</v>
      </c>
      <c r="J66" s="116">
        <f t="shared" si="14"/>
        <v>0</v>
      </c>
      <c r="K66" s="116">
        <f t="shared" si="14"/>
        <v>0</v>
      </c>
      <c r="L66" s="116">
        <f t="shared" si="14"/>
        <v>0</v>
      </c>
      <c r="M66" s="116">
        <f t="shared" si="14"/>
        <v>0</v>
      </c>
      <c r="N66" s="116">
        <f t="shared" ref="N66" si="15">SUM(B66:M66)</f>
        <v>0</v>
      </c>
    </row>
    <row r="67" spans="1:14" ht="18.75" customHeight="1" thickTop="1" x14ac:dyDescent="0.25"/>
  </sheetData>
  <mergeCells count="1">
    <mergeCell ref="A1:N1"/>
  </mergeCells>
  <conditionalFormatting sqref="B31:N31">
    <cfRule type="cellIs" dxfId="20" priority="3" operator="lessThan">
      <formula>0</formula>
    </cfRule>
  </conditionalFormatting>
  <conditionalFormatting sqref="B31:N31 B54:N59 B5:N8 B34:N38">
    <cfRule type="cellIs" dxfId="19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4101-64DD-4AB4-BDAB-FC3F64E01F64}">
  <sheetPr>
    <tabColor theme="9" tint="0.79998168889431442"/>
  </sheetPr>
  <dimension ref="A1:N427"/>
  <sheetViews>
    <sheetView showGridLines="0" workbookViewId="0">
      <pane ySplit="1" topLeftCell="A2" activePane="bottomLeft" state="frozen"/>
      <selection activeCell="N41" sqref="N41"/>
      <selection pane="bottomLeft" activeCell="N41" sqref="N41"/>
    </sheetView>
  </sheetViews>
  <sheetFormatPr defaultRowHeight="15" x14ac:dyDescent="0.25"/>
  <cols>
    <col min="1" max="1" width="10.85546875" bestFit="1" customWidth="1"/>
    <col min="2" max="2" width="24.140625" style="11" bestFit="1" customWidth="1"/>
    <col min="3" max="3" width="24.140625" bestFit="1" customWidth="1"/>
    <col min="4" max="4" width="12.28515625" customWidth="1"/>
    <col min="5" max="5" width="9" bestFit="1" customWidth="1"/>
    <col min="6" max="7" width="12.28515625" customWidth="1"/>
    <col min="8" max="8" width="46.7109375" customWidth="1"/>
    <col min="9" max="9" width="1.85546875" customWidth="1"/>
    <col min="10" max="10" width="24.140625" bestFit="1" customWidth="1"/>
    <col min="11" max="11" width="11.5703125" bestFit="1" customWidth="1"/>
    <col min="12" max="12" width="2.5703125" customWidth="1"/>
    <col min="13" max="13" width="24.140625" customWidth="1"/>
    <col min="14" max="14" width="10.5703125" bestFit="1" customWidth="1"/>
  </cols>
  <sheetData>
    <row r="1" spans="1:14" s="7" customFormat="1" ht="30" x14ac:dyDescent="0.25">
      <c r="A1" s="53" t="s">
        <v>21</v>
      </c>
      <c r="B1" s="53" t="s">
        <v>55</v>
      </c>
      <c r="C1" s="53" t="s">
        <v>56</v>
      </c>
      <c r="D1" s="53" t="s">
        <v>45</v>
      </c>
      <c r="E1" s="53" t="s">
        <v>85</v>
      </c>
      <c r="F1" s="53" t="s">
        <v>68</v>
      </c>
      <c r="G1" s="53" t="s">
        <v>86</v>
      </c>
      <c r="H1" s="53" t="s">
        <v>2</v>
      </c>
      <c r="J1" s="208" t="s">
        <v>93</v>
      </c>
      <c r="K1" s="208"/>
      <c r="L1" s="208"/>
      <c r="M1" s="208"/>
      <c r="N1" s="208"/>
    </row>
    <row r="2" spans="1:14" ht="15.75" thickBot="1" x14ac:dyDescent="0.3">
      <c r="A2" s="8"/>
      <c r="B2" s="10"/>
      <c r="C2" s="4"/>
      <c r="D2" s="5"/>
      <c r="E2" s="69"/>
      <c r="F2" s="5"/>
      <c r="G2" s="5"/>
      <c r="H2" s="6"/>
      <c r="J2" s="210" t="s">
        <v>92</v>
      </c>
      <c r="K2" s="210"/>
      <c r="L2" s="7"/>
      <c r="M2" s="210" t="s">
        <v>91</v>
      </c>
      <c r="N2" s="210"/>
    </row>
    <row r="3" spans="1:14" x14ac:dyDescent="0.25">
      <c r="A3" s="8"/>
      <c r="B3" s="20"/>
      <c r="C3" s="4"/>
      <c r="D3" s="5"/>
      <c r="E3" s="69"/>
      <c r="F3" s="5"/>
      <c r="G3" s="5"/>
      <c r="H3" s="6"/>
      <c r="J3" s="12" t="s">
        <v>135</v>
      </c>
      <c r="K3" s="13">
        <f>SUMIF($B$2:$B$425,J3,$D$2:$D$425)</f>
        <v>0</v>
      </c>
      <c r="M3" s="12" t="str">
        <f>'P&amp;L'!B3</f>
        <v>Amazon Affiliate Program</v>
      </c>
      <c r="N3" s="13">
        <f>SUMIF($C$2:$C$425,M3,$D$2:$D$425)</f>
        <v>0</v>
      </c>
    </row>
    <row r="4" spans="1:14" x14ac:dyDescent="0.25">
      <c r="A4" s="8"/>
      <c r="B4" s="10"/>
      <c r="C4" s="4"/>
      <c r="D4" s="5"/>
      <c r="E4" s="69"/>
      <c r="F4" s="5"/>
      <c r="G4" s="5"/>
      <c r="H4" s="6"/>
      <c r="J4" s="14" t="s">
        <v>134</v>
      </c>
      <c r="K4" s="15">
        <f>SUMIF($B$2:$B$425,J4,$D$2:$D$425)</f>
        <v>0</v>
      </c>
      <c r="M4" s="14" t="str">
        <f>'P&amp;L'!B4</f>
        <v>Apple Affiliate Program</v>
      </c>
      <c r="N4" s="15">
        <f t="shared" ref="N4:N10" si="0">SUMIF($C$2:$C$425,M4,$D$2:$D$425)</f>
        <v>0</v>
      </c>
    </row>
    <row r="5" spans="1:14" x14ac:dyDescent="0.25">
      <c r="A5" s="8"/>
      <c r="B5" s="10"/>
      <c r="C5" s="4"/>
      <c r="D5" s="5"/>
      <c r="E5" s="69"/>
      <c r="F5" s="5"/>
      <c r="G5" s="5"/>
      <c r="H5" s="6"/>
      <c r="J5" s="14" t="s">
        <v>50</v>
      </c>
      <c r="K5" s="15">
        <f>SUMIF($B$2:$B$425,J5,$D$2:$D$425)</f>
        <v>0</v>
      </c>
      <c r="M5" s="14" t="str">
        <f>'P&amp;L'!B5</f>
        <v>Barnes &amp; Noble Print</v>
      </c>
      <c r="N5" s="15">
        <f t="shared" si="0"/>
        <v>0</v>
      </c>
    </row>
    <row r="6" spans="1:14" x14ac:dyDescent="0.25">
      <c r="A6" s="8"/>
      <c r="B6" s="10"/>
      <c r="C6" s="4"/>
      <c r="D6" s="5"/>
      <c r="E6" s="69"/>
      <c r="F6" s="5"/>
      <c r="G6" s="5"/>
      <c r="H6" s="6"/>
      <c r="J6" s="14" t="s">
        <v>51</v>
      </c>
      <c r="K6" s="15">
        <f>SUMIF($B$2:$B$425,J6,$D$2:$D$425)</f>
        <v>0</v>
      </c>
      <c r="M6" s="14" t="str">
        <f>'P&amp;L'!B6</f>
        <v>Direct Sales</v>
      </c>
      <c r="N6" s="15">
        <f t="shared" si="0"/>
        <v>0</v>
      </c>
    </row>
    <row r="7" spans="1:14" x14ac:dyDescent="0.25">
      <c r="A7" s="8"/>
      <c r="B7" s="10"/>
      <c r="C7" s="4"/>
      <c r="D7" s="5"/>
      <c r="E7" s="69"/>
      <c r="F7" s="5"/>
      <c r="G7" s="5"/>
      <c r="H7" s="6"/>
      <c r="J7" s="16"/>
      <c r="K7" s="17">
        <f>SUMIF($B$2:$B$425,J7,$D$2:$D$425)</f>
        <v>0</v>
      </c>
      <c r="M7" s="14" t="str">
        <f>'P&amp;L'!B7</f>
        <v>Draft2Digital</v>
      </c>
      <c r="N7" s="15">
        <f t="shared" si="0"/>
        <v>0</v>
      </c>
    </row>
    <row r="8" spans="1:14" ht="15.75" thickBot="1" x14ac:dyDescent="0.3">
      <c r="A8" s="8"/>
      <c r="B8" s="10"/>
      <c r="C8" s="4"/>
      <c r="D8" s="5"/>
      <c r="E8" s="69"/>
      <c r="F8" s="5"/>
      <c r="G8" s="5"/>
      <c r="H8" s="6"/>
      <c r="J8" s="18" t="s">
        <v>18</v>
      </c>
      <c r="K8" s="19">
        <f>SUM(K3:K7)</f>
        <v>0</v>
      </c>
      <c r="M8" s="14" t="str">
        <f>'P&amp;L'!B8</f>
        <v>Findaway Voices</v>
      </c>
      <c r="N8" s="15">
        <f t="shared" si="0"/>
        <v>0</v>
      </c>
    </row>
    <row r="9" spans="1:14" x14ac:dyDescent="0.25">
      <c r="A9" s="8"/>
      <c r="B9" s="20"/>
      <c r="C9" s="4"/>
      <c r="D9" s="5"/>
      <c r="E9" s="69"/>
      <c r="F9" s="5"/>
      <c r="G9" s="5"/>
      <c r="H9" s="6"/>
      <c r="M9" s="14" t="str">
        <f>'P&amp;L'!B9</f>
        <v>Ingram Spark Print</v>
      </c>
      <c r="N9" s="15">
        <f t="shared" si="0"/>
        <v>0</v>
      </c>
    </row>
    <row r="10" spans="1:14" ht="15.75" thickBot="1" x14ac:dyDescent="0.3">
      <c r="A10" s="8"/>
      <c r="B10" s="10"/>
      <c r="C10" s="4"/>
      <c r="D10" s="5"/>
      <c r="E10" s="69"/>
      <c r="F10" s="5"/>
      <c r="G10" s="5"/>
      <c r="H10" s="6"/>
      <c r="J10" s="209" t="s">
        <v>100</v>
      </c>
      <c r="K10" s="209"/>
      <c r="M10" s="16" t="str">
        <f>'P&amp;L'!B10</f>
        <v>Kindle Direct Publishing</v>
      </c>
      <c r="N10" s="17">
        <f t="shared" si="0"/>
        <v>0</v>
      </c>
    </row>
    <row r="11" spans="1:14" ht="15.75" thickBot="1" x14ac:dyDescent="0.3">
      <c r="A11" s="8"/>
      <c r="B11" s="10"/>
      <c r="C11" s="4"/>
      <c r="D11" s="5"/>
      <c r="E11" s="69"/>
      <c r="F11" s="5"/>
      <c r="G11" s="5"/>
      <c r="H11" s="6"/>
      <c r="J11" s="12" t="s">
        <v>78</v>
      </c>
      <c r="K11" s="65">
        <f>SUMIF(F2:F207,J11,E2:E207)</f>
        <v>0</v>
      </c>
      <c r="M11" s="18" t="s">
        <v>18</v>
      </c>
      <c r="N11" s="111">
        <f>SUM(N3:N10)</f>
        <v>0</v>
      </c>
    </row>
    <row r="12" spans="1:14" ht="15.75" customHeight="1" x14ac:dyDescent="0.25">
      <c r="A12" s="8"/>
      <c r="B12" s="10"/>
      <c r="C12" s="4"/>
      <c r="D12" s="5"/>
      <c r="E12" s="69"/>
      <c r="F12" s="5"/>
      <c r="G12" s="5"/>
      <c r="H12" s="6"/>
      <c r="J12" s="14" t="s">
        <v>77</v>
      </c>
      <c r="K12" s="66">
        <f>SUMIF(F2:F207,J12,E2:E207)</f>
        <v>0</v>
      </c>
    </row>
    <row r="13" spans="1:14" ht="15.75" customHeight="1" thickBot="1" x14ac:dyDescent="0.3">
      <c r="A13" s="8"/>
      <c r="B13" s="10"/>
      <c r="C13" s="4"/>
      <c r="D13" s="5"/>
      <c r="E13" s="69"/>
      <c r="F13" s="5"/>
      <c r="G13" s="5"/>
      <c r="H13" s="6"/>
      <c r="J13" s="16" t="s">
        <v>67</v>
      </c>
      <c r="K13" s="67">
        <f>SUMIF(F2:F207,J13,E2:E207)</f>
        <v>0</v>
      </c>
      <c r="M13" s="210" t="s">
        <v>99</v>
      </c>
      <c r="N13" s="210"/>
    </row>
    <row r="14" spans="1:14" ht="15.75" thickBot="1" x14ac:dyDescent="0.3">
      <c r="A14" s="8"/>
      <c r="B14" s="10"/>
      <c r="C14" s="4"/>
      <c r="D14" s="5"/>
      <c r="E14" s="69"/>
      <c r="F14" s="5"/>
      <c r="G14" s="5"/>
      <c r="H14" s="6"/>
      <c r="J14" s="18" t="s">
        <v>18</v>
      </c>
      <c r="K14" s="109">
        <f>SUM(K11:K13)</f>
        <v>0</v>
      </c>
      <c r="M14" s="14" t="str">
        <f>'P&amp;L'!B5</f>
        <v>Barnes &amp; Noble Print</v>
      </c>
      <c r="N14" s="66">
        <f>SUMIFS($E$2:$E$425,$C$2:$C$425,M14,$F$2:$F$425,$J$12)</f>
        <v>0</v>
      </c>
    </row>
    <row r="15" spans="1:14" x14ac:dyDescent="0.25">
      <c r="A15" s="8"/>
      <c r="B15" s="10"/>
      <c r="C15" s="4"/>
      <c r="D15" s="5"/>
      <c r="E15" s="69"/>
      <c r="F15" s="5"/>
      <c r="G15" s="5"/>
      <c r="H15" s="6"/>
      <c r="M15" s="14" t="str">
        <f>'P&amp;L'!B6</f>
        <v>Direct Sales</v>
      </c>
      <c r="N15" s="66">
        <f>SUMIFS($E$2:$E$425,$C$2:$C$425,M15,$F$2:$F$425,$J$12)</f>
        <v>0</v>
      </c>
    </row>
    <row r="16" spans="1:14" ht="15.75" thickBot="1" x14ac:dyDescent="0.3">
      <c r="A16" s="8"/>
      <c r="B16" s="10"/>
      <c r="C16" s="4"/>
      <c r="D16" s="5"/>
      <c r="E16" s="69"/>
      <c r="F16" s="5"/>
      <c r="G16" s="5"/>
      <c r="H16" s="6"/>
      <c r="J16" s="209" t="s">
        <v>98</v>
      </c>
      <c r="K16" s="209"/>
      <c r="M16" s="14" t="str">
        <f>'P&amp;L'!B7</f>
        <v>Draft2Digital</v>
      </c>
      <c r="N16" s="66">
        <f>SUMIFS($E$2:$E$425,$C$2:$C$425,M16,$F$2:$F$425,$J$12)</f>
        <v>0</v>
      </c>
    </row>
    <row r="17" spans="1:14" x14ac:dyDescent="0.25">
      <c r="A17" s="8"/>
      <c r="B17" s="10"/>
      <c r="C17" s="4"/>
      <c r="D17" s="5"/>
      <c r="E17" s="69"/>
      <c r="F17" s="5"/>
      <c r="G17" s="5"/>
      <c r="H17" s="6"/>
      <c r="J17" s="12" t="s">
        <v>87</v>
      </c>
      <c r="K17" s="65">
        <f>SUMIFS($E$2:$E$207,$F$2:$F$207,$J$12,$G$2:$G$207,J17)</f>
        <v>0</v>
      </c>
      <c r="M17" s="14" t="str">
        <f>'P&amp;L'!B8</f>
        <v>Findaway Voices</v>
      </c>
      <c r="N17" s="66">
        <f>SUMIFS($E$2:$E$425,$C$2:$C$425,M17,$F$2:$F$425,$J$12)</f>
        <v>0</v>
      </c>
    </row>
    <row r="18" spans="1:14" x14ac:dyDescent="0.25">
      <c r="A18" s="8"/>
      <c r="B18" s="10"/>
      <c r="C18" s="4"/>
      <c r="D18" s="5"/>
      <c r="E18" s="69"/>
      <c r="F18" s="5"/>
      <c r="G18" s="5"/>
      <c r="H18" s="6"/>
      <c r="J18" s="14" t="s">
        <v>88</v>
      </c>
      <c r="K18" s="66">
        <f>SUMIFS($E$2:$E$207,$F$2:$F$207,$J$12,$G$2:$G$207,J18)</f>
        <v>0</v>
      </c>
      <c r="M18" s="14" t="str">
        <f>'P&amp;L'!B9</f>
        <v>Ingram Spark Print</v>
      </c>
      <c r="N18" s="66">
        <f>SUMIFS($E$2:$E$425,$C$2:$C$425,M18,$F$2:$F$425,$J$12)</f>
        <v>0</v>
      </c>
    </row>
    <row r="19" spans="1:14" x14ac:dyDescent="0.25">
      <c r="A19" s="8"/>
      <c r="B19" s="10"/>
      <c r="C19" s="4"/>
      <c r="D19" s="5"/>
      <c r="E19" s="69"/>
      <c r="F19" s="5"/>
      <c r="G19" s="5"/>
      <c r="H19" s="6"/>
      <c r="J19" s="14" t="s">
        <v>89</v>
      </c>
      <c r="K19" s="66">
        <f>SUMIFS($E$2:$E$207,$F$2:$F$207,$J$12,$G$2:$G$207,J19)</f>
        <v>0</v>
      </c>
      <c r="M19" s="16" t="str">
        <f>'P&amp;L'!B10</f>
        <v>Kindle Direct Publishing</v>
      </c>
      <c r="N19" s="67">
        <f>SUMIFS($E$2:$E$425,$C$2:$C$425,M19,$F$2:$F$425,J12)</f>
        <v>0</v>
      </c>
    </row>
    <row r="20" spans="1:14" ht="15.75" thickBot="1" x14ac:dyDescent="0.3">
      <c r="A20" s="8"/>
      <c r="B20" s="10"/>
      <c r="C20" s="4"/>
      <c r="D20" s="5"/>
      <c r="E20" s="69"/>
      <c r="F20" s="5"/>
      <c r="G20" s="5"/>
      <c r="H20" s="6"/>
      <c r="J20" s="16" t="s">
        <v>90</v>
      </c>
      <c r="K20" s="67">
        <f>SUMIFS($E$2:$E$207,$F$2:$F$207,$J$12,$G$2:$G$207,J20)</f>
        <v>0</v>
      </c>
      <c r="M20" s="18" t="s">
        <v>18</v>
      </c>
      <c r="N20" s="110">
        <f>SUM(N14:N19)</f>
        <v>0</v>
      </c>
    </row>
    <row r="21" spans="1:14" ht="15.75" thickBot="1" x14ac:dyDescent="0.3">
      <c r="A21" s="8"/>
      <c r="B21" s="10"/>
      <c r="C21" s="4"/>
      <c r="D21" s="5"/>
      <c r="E21" s="69"/>
      <c r="F21" s="5"/>
      <c r="G21" s="5"/>
      <c r="H21" s="6"/>
      <c r="J21" s="18" t="s">
        <v>18</v>
      </c>
      <c r="K21" s="109">
        <f>SUM(K17:K20)</f>
        <v>0</v>
      </c>
    </row>
    <row r="22" spans="1:14" x14ac:dyDescent="0.25">
      <c r="A22" s="8"/>
      <c r="B22" s="10"/>
      <c r="C22" s="4"/>
      <c r="D22" s="5"/>
      <c r="E22" s="69"/>
      <c r="F22" s="5"/>
      <c r="G22" s="5"/>
      <c r="H22" s="6"/>
    </row>
    <row r="23" spans="1:14" x14ac:dyDescent="0.25">
      <c r="A23" s="8"/>
      <c r="B23" s="10"/>
      <c r="C23" s="4"/>
      <c r="D23" s="5"/>
      <c r="E23" s="69"/>
      <c r="F23" s="5"/>
      <c r="G23" s="5"/>
      <c r="H23" s="6"/>
    </row>
    <row r="24" spans="1:14" x14ac:dyDescent="0.25">
      <c r="A24" s="8"/>
      <c r="B24" s="10"/>
      <c r="C24" s="4"/>
      <c r="D24" s="5"/>
      <c r="E24" s="69"/>
      <c r="F24" s="5"/>
      <c r="G24" s="5"/>
      <c r="H24" s="6"/>
    </row>
    <row r="25" spans="1:14" x14ac:dyDescent="0.25">
      <c r="A25" s="8"/>
      <c r="B25" s="10"/>
      <c r="C25" s="4"/>
      <c r="D25" s="5"/>
      <c r="E25" s="69"/>
      <c r="F25" s="5"/>
      <c r="G25" s="5"/>
      <c r="H25" s="6"/>
    </row>
    <row r="26" spans="1:14" x14ac:dyDescent="0.25">
      <c r="A26" s="8"/>
      <c r="B26" s="10"/>
      <c r="C26" s="4"/>
      <c r="D26" s="5"/>
      <c r="E26" s="69"/>
      <c r="F26" s="5"/>
      <c r="G26" s="5"/>
      <c r="H26" s="6"/>
    </row>
    <row r="27" spans="1:14" x14ac:dyDescent="0.25">
      <c r="A27" s="8"/>
      <c r="B27" s="10"/>
      <c r="C27" s="4"/>
      <c r="D27" s="5"/>
      <c r="E27" s="69"/>
      <c r="F27" s="5"/>
      <c r="G27" s="5"/>
      <c r="H27" s="6"/>
    </row>
    <row r="28" spans="1:14" x14ac:dyDescent="0.25">
      <c r="A28" s="8"/>
      <c r="B28" s="10"/>
      <c r="C28" s="4"/>
      <c r="D28" s="5"/>
      <c r="E28" s="69"/>
      <c r="F28" s="5"/>
      <c r="G28" s="5"/>
      <c r="H28" s="6"/>
    </row>
    <row r="29" spans="1:14" x14ac:dyDescent="0.25">
      <c r="A29" s="8"/>
      <c r="B29" s="10"/>
      <c r="C29" s="4"/>
      <c r="D29" s="5"/>
      <c r="E29" s="69"/>
      <c r="F29" s="5"/>
      <c r="G29" s="5"/>
      <c r="H29" s="6"/>
    </row>
    <row r="30" spans="1:14" x14ac:dyDescent="0.25">
      <c r="A30" s="8"/>
      <c r="B30" s="10"/>
      <c r="C30" s="4"/>
      <c r="D30" s="5"/>
      <c r="E30" s="69"/>
      <c r="F30" s="5"/>
      <c r="G30" s="5"/>
      <c r="H30" s="6"/>
    </row>
    <row r="31" spans="1:14" x14ac:dyDescent="0.25">
      <c r="A31" s="8"/>
      <c r="B31" s="10"/>
      <c r="C31" s="4"/>
      <c r="D31" s="5"/>
      <c r="E31" s="69"/>
      <c r="F31" s="5"/>
      <c r="G31" s="5"/>
      <c r="H31" s="6"/>
    </row>
    <row r="32" spans="1:14" x14ac:dyDescent="0.25">
      <c r="A32" s="8"/>
      <c r="B32" s="10"/>
      <c r="C32" s="4"/>
      <c r="D32" s="5"/>
      <c r="E32" s="69"/>
      <c r="F32" s="5"/>
      <c r="G32" s="5"/>
      <c r="H32" s="6"/>
    </row>
    <row r="33" spans="1:8" x14ac:dyDescent="0.25">
      <c r="A33" s="8"/>
      <c r="B33" s="10"/>
      <c r="C33" s="4"/>
      <c r="D33" s="5"/>
      <c r="E33" s="69"/>
      <c r="F33" s="5"/>
      <c r="G33" s="5"/>
      <c r="H33" s="6"/>
    </row>
    <row r="34" spans="1:8" x14ac:dyDescent="0.25">
      <c r="A34" s="8"/>
      <c r="B34" s="10"/>
      <c r="C34" s="4"/>
      <c r="D34" s="5"/>
      <c r="E34" s="69"/>
      <c r="F34" s="5"/>
      <c r="G34" s="5"/>
      <c r="H34" s="6"/>
    </row>
    <row r="35" spans="1:8" x14ac:dyDescent="0.25">
      <c r="A35" s="8"/>
      <c r="B35" s="10"/>
      <c r="C35" s="4"/>
      <c r="D35" s="5"/>
      <c r="E35" s="69"/>
      <c r="F35" s="5"/>
      <c r="G35" s="5"/>
      <c r="H35" s="6"/>
    </row>
    <row r="36" spans="1:8" x14ac:dyDescent="0.25">
      <c r="A36" s="8"/>
      <c r="B36" s="10"/>
      <c r="C36" s="4"/>
      <c r="D36" s="5"/>
      <c r="E36" s="69"/>
      <c r="F36" s="5"/>
      <c r="G36" s="5"/>
      <c r="H36" s="6"/>
    </row>
    <row r="37" spans="1:8" x14ac:dyDescent="0.25">
      <c r="A37" s="8"/>
      <c r="B37" s="10"/>
      <c r="C37" s="4"/>
      <c r="D37" s="5"/>
      <c r="E37" s="69"/>
      <c r="F37" s="5"/>
      <c r="G37" s="5"/>
      <c r="H37" s="6"/>
    </row>
    <row r="38" spans="1:8" x14ac:dyDescent="0.25">
      <c r="A38" s="8"/>
      <c r="B38" s="10"/>
      <c r="C38" s="4"/>
      <c r="D38" s="5"/>
      <c r="E38" s="69"/>
      <c r="F38" s="5"/>
      <c r="G38" s="5"/>
      <c r="H38" s="6"/>
    </row>
    <row r="39" spans="1:8" x14ac:dyDescent="0.25">
      <c r="A39" s="8"/>
      <c r="B39" s="10"/>
      <c r="C39" s="4"/>
      <c r="D39" s="5"/>
      <c r="E39" s="69"/>
      <c r="F39" s="5"/>
      <c r="G39" s="5"/>
      <c r="H39" s="6"/>
    </row>
    <row r="40" spans="1:8" x14ac:dyDescent="0.25">
      <c r="A40" s="8"/>
      <c r="B40" s="10"/>
      <c r="C40" s="4"/>
      <c r="D40" s="5"/>
      <c r="E40" s="69"/>
      <c r="F40" s="5"/>
      <c r="G40" s="5"/>
      <c r="H40" s="6"/>
    </row>
    <row r="41" spans="1:8" x14ac:dyDescent="0.25">
      <c r="A41" s="8"/>
      <c r="B41" s="10"/>
      <c r="C41" s="4"/>
      <c r="D41" s="5"/>
      <c r="E41" s="69"/>
      <c r="F41" s="5"/>
      <c r="G41" s="5"/>
      <c r="H41" s="6"/>
    </row>
    <row r="42" spans="1:8" x14ac:dyDescent="0.25">
      <c r="A42" s="8"/>
      <c r="B42" s="10"/>
      <c r="C42" s="4"/>
      <c r="D42" s="5"/>
      <c r="E42" s="69"/>
      <c r="F42" s="5"/>
      <c r="G42" s="5"/>
      <c r="H42" s="6"/>
    </row>
    <row r="43" spans="1:8" x14ac:dyDescent="0.25">
      <c r="A43" s="8"/>
      <c r="B43" s="10"/>
      <c r="C43" s="4"/>
      <c r="D43" s="5"/>
      <c r="E43" s="69"/>
      <c r="F43" s="5"/>
      <c r="G43" s="5"/>
      <c r="H43" s="6"/>
    </row>
    <row r="44" spans="1:8" x14ac:dyDescent="0.25">
      <c r="A44" s="8"/>
      <c r="B44" s="10"/>
      <c r="C44" s="4"/>
      <c r="D44" s="5"/>
      <c r="E44" s="69"/>
      <c r="F44" s="5"/>
      <c r="G44" s="5"/>
      <c r="H44" s="6"/>
    </row>
    <row r="45" spans="1:8" x14ac:dyDescent="0.25">
      <c r="A45" s="8"/>
      <c r="B45" s="10"/>
      <c r="C45" s="4"/>
      <c r="D45" s="5"/>
      <c r="E45" s="69"/>
      <c r="F45" s="5"/>
      <c r="G45" s="5"/>
      <c r="H45" s="6"/>
    </row>
    <row r="46" spans="1:8" x14ac:dyDescent="0.25">
      <c r="A46" s="8"/>
      <c r="B46" s="10"/>
      <c r="C46" s="4"/>
      <c r="D46" s="5"/>
      <c r="E46" s="69"/>
      <c r="F46" s="5"/>
      <c r="G46" s="5"/>
      <c r="H46" s="6"/>
    </row>
    <row r="47" spans="1:8" x14ac:dyDescent="0.25">
      <c r="A47" s="8"/>
      <c r="B47" s="10"/>
      <c r="C47" s="4"/>
      <c r="D47" s="5"/>
      <c r="E47" s="69"/>
      <c r="F47" s="5"/>
      <c r="G47" s="5"/>
      <c r="H47" s="6"/>
    </row>
    <row r="48" spans="1:8" x14ac:dyDescent="0.25">
      <c r="A48" s="8"/>
      <c r="B48" s="10"/>
      <c r="C48" s="4"/>
      <c r="D48" s="5"/>
      <c r="E48" s="69"/>
      <c r="F48" s="5"/>
      <c r="G48" s="5"/>
      <c r="H48" s="6"/>
    </row>
    <row r="49" spans="1:8" x14ac:dyDescent="0.25">
      <c r="A49" s="8"/>
      <c r="B49" s="10"/>
      <c r="C49" s="4"/>
      <c r="D49" s="5"/>
      <c r="E49" s="69"/>
      <c r="F49" s="5"/>
      <c r="G49" s="5"/>
      <c r="H49" s="6"/>
    </row>
    <row r="50" spans="1:8" x14ac:dyDescent="0.25">
      <c r="A50" s="8"/>
      <c r="B50" s="10"/>
      <c r="C50" s="4"/>
      <c r="D50" s="5"/>
      <c r="E50" s="69"/>
      <c r="F50" s="5"/>
      <c r="G50" s="5"/>
      <c r="H50" s="6"/>
    </row>
    <row r="51" spans="1:8" x14ac:dyDescent="0.25">
      <c r="A51" s="8"/>
      <c r="B51" s="10"/>
      <c r="C51" s="4"/>
      <c r="D51" s="5"/>
      <c r="E51" s="69"/>
      <c r="F51" s="5"/>
      <c r="G51" s="5"/>
      <c r="H51" s="6"/>
    </row>
    <row r="52" spans="1:8" x14ac:dyDescent="0.25">
      <c r="A52" s="8"/>
      <c r="B52" s="10"/>
      <c r="C52" s="4"/>
      <c r="D52" s="5"/>
      <c r="E52" s="69"/>
      <c r="F52" s="5"/>
      <c r="G52" s="5"/>
      <c r="H52" s="6"/>
    </row>
    <row r="53" spans="1:8" x14ac:dyDescent="0.25">
      <c r="A53" s="8"/>
      <c r="B53" s="10"/>
      <c r="C53" s="4"/>
      <c r="D53" s="5"/>
      <c r="E53" s="69"/>
      <c r="F53" s="5"/>
      <c r="G53" s="5"/>
      <c r="H53" s="6"/>
    </row>
    <row r="54" spans="1:8" x14ac:dyDescent="0.25">
      <c r="A54" s="8"/>
      <c r="B54" s="10"/>
      <c r="C54" s="4"/>
      <c r="D54" s="5"/>
      <c r="E54" s="69"/>
      <c r="F54" s="5"/>
      <c r="G54" s="5"/>
      <c r="H54" s="6"/>
    </row>
    <row r="55" spans="1:8" x14ac:dyDescent="0.25">
      <c r="A55" s="8"/>
      <c r="B55" s="10"/>
      <c r="C55" s="4"/>
      <c r="D55" s="5"/>
      <c r="E55" s="69"/>
      <c r="F55" s="5"/>
      <c r="G55" s="5"/>
      <c r="H55" s="6"/>
    </row>
    <row r="56" spans="1:8" x14ac:dyDescent="0.25">
      <c r="A56" s="8"/>
      <c r="B56" s="10"/>
      <c r="C56" s="4"/>
      <c r="D56" s="5"/>
      <c r="E56" s="69"/>
      <c r="F56" s="5"/>
      <c r="G56" s="5"/>
      <c r="H56" s="6"/>
    </row>
    <row r="57" spans="1:8" x14ac:dyDescent="0.25">
      <c r="A57" s="8"/>
      <c r="B57" s="10"/>
      <c r="C57" s="4"/>
      <c r="D57" s="5"/>
      <c r="E57" s="69"/>
      <c r="F57" s="5"/>
      <c r="G57" s="5"/>
      <c r="H57" s="6"/>
    </row>
    <row r="58" spans="1:8" x14ac:dyDescent="0.25">
      <c r="A58" s="8"/>
      <c r="B58" s="10"/>
      <c r="C58" s="4"/>
      <c r="D58" s="5"/>
      <c r="E58" s="69"/>
      <c r="F58" s="5"/>
      <c r="G58" s="5"/>
      <c r="H58" s="6"/>
    </row>
    <row r="59" spans="1:8" x14ac:dyDescent="0.25">
      <c r="A59" s="8"/>
      <c r="B59" s="10"/>
      <c r="C59" s="4"/>
      <c r="D59" s="5"/>
      <c r="E59" s="69"/>
      <c r="F59" s="5"/>
      <c r="G59" s="5"/>
      <c r="H59" s="6"/>
    </row>
    <row r="60" spans="1:8" x14ac:dyDescent="0.25">
      <c r="A60" s="8"/>
      <c r="B60" s="10"/>
      <c r="C60" s="4"/>
      <c r="D60" s="5"/>
      <c r="E60" s="69"/>
      <c r="F60" s="5"/>
      <c r="G60" s="5"/>
      <c r="H60" s="6"/>
    </row>
    <row r="61" spans="1:8" x14ac:dyDescent="0.25">
      <c r="A61" s="8"/>
      <c r="B61" s="10"/>
      <c r="C61" s="4"/>
      <c r="D61" s="5"/>
      <c r="E61" s="69"/>
      <c r="F61" s="5"/>
      <c r="G61" s="5"/>
      <c r="H61" s="6"/>
    </row>
    <row r="62" spans="1:8" x14ac:dyDescent="0.25">
      <c r="A62" s="8"/>
      <c r="B62" s="10"/>
      <c r="C62" s="4"/>
      <c r="D62" s="5"/>
      <c r="E62" s="69"/>
      <c r="F62" s="5"/>
      <c r="G62" s="5"/>
      <c r="H62" s="6"/>
    </row>
    <row r="63" spans="1:8" x14ac:dyDescent="0.25">
      <c r="A63" s="8"/>
      <c r="B63" s="10"/>
      <c r="C63" s="4"/>
      <c r="D63" s="5"/>
      <c r="E63" s="69"/>
      <c r="F63" s="5"/>
      <c r="G63" s="5"/>
      <c r="H63" s="6"/>
    </row>
    <row r="64" spans="1:8" x14ac:dyDescent="0.25">
      <c r="A64" s="8"/>
      <c r="B64" s="10"/>
      <c r="C64" s="4"/>
      <c r="D64" s="5"/>
      <c r="E64" s="69"/>
      <c r="F64" s="5"/>
      <c r="G64" s="5"/>
      <c r="H64" s="6"/>
    </row>
    <row r="65" spans="1:8" x14ac:dyDescent="0.25">
      <c r="A65" s="8"/>
      <c r="B65" s="10"/>
      <c r="C65" s="4"/>
      <c r="D65" s="5"/>
      <c r="E65" s="69"/>
      <c r="F65" s="5"/>
      <c r="G65" s="5"/>
      <c r="H65" s="6"/>
    </row>
    <row r="66" spans="1:8" x14ac:dyDescent="0.25">
      <c r="A66" s="8"/>
      <c r="B66" s="10"/>
      <c r="C66" s="4"/>
      <c r="D66" s="5"/>
      <c r="E66" s="69"/>
      <c r="F66" s="5"/>
      <c r="G66" s="5"/>
      <c r="H66" s="6"/>
    </row>
    <row r="67" spans="1:8" x14ac:dyDescent="0.25">
      <c r="A67" s="8"/>
      <c r="B67" s="10"/>
      <c r="C67" s="4"/>
      <c r="D67" s="5"/>
      <c r="E67" s="69"/>
      <c r="F67" s="5"/>
      <c r="G67" s="5"/>
      <c r="H67" s="6"/>
    </row>
    <row r="68" spans="1:8" x14ac:dyDescent="0.25">
      <c r="A68" s="8"/>
      <c r="B68" s="10"/>
      <c r="C68" s="4"/>
      <c r="D68" s="5"/>
      <c r="E68" s="69"/>
      <c r="F68" s="5"/>
      <c r="G68" s="5"/>
      <c r="H68" s="6"/>
    </row>
    <row r="69" spans="1:8" x14ac:dyDescent="0.25">
      <c r="A69" s="8"/>
      <c r="B69" s="10"/>
      <c r="C69" s="4"/>
      <c r="D69" s="5"/>
      <c r="E69" s="69"/>
      <c r="F69" s="5"/>
      <c r="G69" s="5"/>
      <c r="H69" s="6"/>
    </row>
    <row r="70" spans="1:8" x14ac:dyDescent="0.25">
      <c r="A70" s="8"/>
      <c r="B70" s="10"/>
      <c r="C70" s="4"/>
      <c r="D70" s="5"/>
      <c r="E70" s="69"/>
      <c r="F70" s="5"/>
      <c r="G70" s="5"/>
      <c r="H70" s="6"/>
    </row>
    <row r="71" spans="1:8" x14ac:dyDescent="0.25">
      <c r="A71" s="8"/>
      <c r="B71" s="10"/>
      <c r="C71" s="4"/>
      <c r="D71" s="5"/>
      <c r="E71" s="69"/>
      <c r="F71" s="5"/>
      <c r="G71" s="5"/>
      <c r="H71" s="6"/>
    </row>
    <row r="72" spans="1:8" x14ac:dyDescent="0.25">
      <c r="A72" s="8"/>
      <c r="B72" s="10"/>
      <c r="C72" s="4"/>
      <c r="D72" s="5"/>
      <c r="E72" s="69"/>
      <c r="F72" s="5"/>
      <c r="G72" s="5"/>
      <c r="H72" s="6"/>
    </row>
    <row r="73" spans="1:8" x14ac:dyDescent="0.25">
      <c r="A73" s="8"/>
      <c r="B73" s="10"/>
      <c r="C73" s="4"/>
      <c r="D73" s="5"/>
      <c r="E73" s="69"/>
      <c r="F73" s="5"/>
      <c r="G73" s="5"/>
      <c r="H73" s="6"/>
    </row>
    <row r="74" spans="1:8" x14ac:dyDescent="0.25">
      <c r="A74" s="8"/>
      <c r="B74" s="10"/>
      <c r="C74" s="4"/>
      <c r="D74" s="5"/>
      <c r="E74" s="69"/>
      <c r="F74" s="5"/>
      <c r="G74" s="5"/>
      <c r="H74" s="6"/>
    </row>
    <row r="75" spans="1:8" x14ac:dyDescent="0.25">
      <c r="A75" s="8"/>
      <c r="B75" s="10"/>
      <c r="C75" s="4"/>
      <c r="D75" s="5"/>
      <c r="E75" s="69"/>
      <c r="F75" s="5"/>
      <c r="G75" s="5"/>
      <c r="H75" s="6"/>
    </row>
    <row r="76" spans="1:8" x14ac:dyDescent="0.25">
      <c r="A76" s="8"/>
      <c r="B76" s="10"/>
      <c r="C76" s="4"/>
      <c r="D76" s="5"/>
      <c r="E76" s="69"/>
      <c r="F76" s="5"/>
      <c r="G76" s="5"/>
      <c r="H76" s="6"/>
    </row>
    <row r="77" spans="1:8" x14ac:dyDescent="0.25">
      <c r="A77" s="8"/>
      <c r="B77" s="10"/>
      <c r="C77" s="4"/>
      <c r="D77" s="5"/>
      <c r="E77" s="69"/>
      <c r="F77" s="5"/>
      <c r="G77" s="5"/>
      <c r="H77" s="6"/>
    </row>
    <row r="78" spans="1:8" x14ac:dyDescent="0.25">
      <c r="A78" s="8"/>
      <c r="B78" s="10"/>
      <c r="C78" s="4"/>
      <c r="D78" s="5"/>
      <c r="E78" s="69"/>
      <c r="F78" s="5"/>
      <c r="G78" s="5"/>
      <c r="H78" s="6"/>
    </row>
    <row r="79" spans="1:8" x14ac:dyDescent="0.25">
      <c r="A79" s="8"/>
      <c r="B79" s="10"/>
      <c r="C79" s="4"/>
      <c r="D79" s="5"/>
      <c r="E79" s="69"/>
      <c r="F79" s="5"/>
      <c r="G79" s="5"/>
      <c r="H79" s="6"/>
    </row>
    <row r="80" spans="1:8" x14ac:dyDescent="0.25">
      <c r="A80" s="8"/>
      <c r="B80" s="10"/>
      <c r="C80" s="4"/>
      <c r="D80" s="5"/>
      <c r="E80" s="69"/>
      <c r="F80" s="5"/>
      <c r="G80" s="5"/>
      <c r="H80" s="6"/>
    </row>
    <row r="81" spans="1:8" x14ac:dyDescent="0.25">
      <c r="A81" s="8"/>
      <c r="B81" s="10"/>
      <c r="C81" s="4"/>
      <c r="D81" s="5"/>
      <c r="E81" s="69"/>
      <c r="F81" s="5"/>
      <c r="G81" s="5"/>
      <c r="H81" s="6"/>
    </row>
    <row r="82" spans="1:8" x14ac:dyDescent="0.25">
      <c r="A82" s="8"/>
      <c r="B82" s="10"/>
      <c r="C82" s="4"/>
      <c r="D82" s="5"/>
      <c r="E82" s="69"/>
      <c r="F82" s="5"/>
      <c r="G82" s="5"/>
      <c r="H82" s="6"/>
    </row>
    <row r="83" spans="1:8" x14ac:dyDescent="0.25">
      <c r="A83" s="8"/>
      <c r="B83" s="10"/>
      <c r="C83" s="4"/>
      <c r="D83" s="5"/>
      <c r="E83" s="69"/>
      <c r="F83" s="5"/>
      <c r="G83" s="5"/>
      <c r="H83" s="6"/>
    </row>
    <row r="84" spans="1:8" x14ac:dyDescent="0.25">
      <c r="A84" s="8"/>
      <c r="B84" s="10"/>
      <c r="C84" s="4"/>
      <c r="D84" s="5"/>
      <c r="E84" s="69"/>
      <c r="F84" s="5"/>
      <c r="G84" s="5"/>
      <c r="H84" s="6"/>
    </row>
    <row r="85" spans="1:8" x14ac:dyDescent="0.25">
      <c r="A85" s="8"/>
      <c r="B85" s="10"/>
      <c r="C85" s="4"/>
      <c r="D85" s="5"/>
      <c r="E85" s="69"/>
      <c r="F85" s="5"/>
      <c r="G85" s="5"/>
      <c r="H85" s="6"/>
    </row>
    <row r="86" spans="1:8" x14ac:dyDescent="0.25">
      <c r="A86" s="8"/>
      <c r="B86" s="10"/>
      <c r="C86" s="4"/>
      <c r="D86" s="5"/>
      <c r="E86" s="69"/>
      <c r="F86" s="5"/>
      <c r="G86" s="5"/>
      <c r="H86" s="6"/>
    </row>
    <row r="87" spans="1:8" x14ac:dyDescent="0.25">
      <c r="A87" s="8"/>
      <c r="B87" s="10"/>
      <c r="C87" s="4"/>
      <c r="D87" s="5"/>
      <c r="E87" s="69"/>
      <c r="F87" s="5"/>
      <c r="G87" s="5"/>
      <c r="H87" s="6"/>
    </row>
    <row r="88" spans="1:8" x14ac:dyDescent="0.25">
      <c r="A88" s="8"/>
      <c r="B88" s="10"/>
      <c r="C88" s="4"/>
      <c r="D88" s="5"/>
      <c r="E88" s="69"/>
      <c r="F88" s="5"/>
      <c r="G88" s="5"/>
      <c r="H88" s="6"/>
    </row>
    <row r="89" spans="1:8" x14ac:dyDescent="0.25">
      <c r="A89" s="8"/>
      <c r="B89" s="10"/>
      <c r="C89" s="4"/>
      <c r="D89" s="5"/>
      <c r="E89" s="69"/>
      <c r="F89" s="5"/>
      <c r="G89" s="5"/>
      <c r="H89" s="6"/>
    </row>
    <row r="90" spans="1:8" x14ac:dyDescent="0.25">
      <c r="A90" s="8"/>
      <c r="B90" s="10"/>
      <c r="C90" s="4"/>
      <c r="D90" s="5"/>
      <c r="E90" s="69"/>
      <c r="F90" s="5"/>
      <c r="G90" s="5"/>
      <c r="H90" s="6"/>
    </row>
    <row r="91" spans="1:8" x14ac:dyDescent="0.25">
      <c r="A91" s="8"/>
      <c r="B91" s="10"/>
      <c r="C91" s="4"/>
      <c r="D91" s="5"/>
      <c r="E91" s="69"/>
      <c r="F91" s="5"/>
      <c r="G91" s="5"/>
      <c r="H91" s="6"/>
    </row>
    <row r="92" spans="1:8" x14ac:dyDescent="0.25">
      <c r="A92" s="8"/>
      <c r="B92" s="10"/>
      <c r="C92" s="4"/>
      <c r="D92" s="5"/>
      <c r="E92" s="69"/>
      <c r="F92" s="5"/>
      <c r="G92" s="5"/>
      <c r="H92" s="6"/>
    </row>
    <row r="93" spans="1:8" x14ac:dyDescent="0.25">
      <c r="A93" s="8"/>
      <c r="B93" s="10"/>
      <c r="C93" s="4"/>
      <c r="D93" s="5"/>
      <c r="E93" s="69"/>
      <c r="F93" s="5"/>
      <c r="G93" s="5"/>
      <c r="H93" s="6"/>
    </row>
    <row r="94" spans="1:8" x14ac:dyDescent="0.25">
      <c r="A94" s="8"/>
      <c r="B94" s="10"/>
      <c r="C94" s="4"/>
      <c r="D94" s="5"/>
      <c r="E94" s="69"/>
      <c r="F94" s="5"/>
      <c r="G94" s="5"/>
      <c r="H94" s="6"/>
    </row>
    <row r="95" spans="1:8" x14ac:dyDescent="0.25">
      <c r="A95" s="8"/>
      <c r="B95" s="10"/>
      <c r="C95" s="4"/>
      <c r="D95" s="5"/>
      <c r="E95" s="69"/>
      <c r="F95" s="5"/>
      <c r="G95" s="5"/>
      <c r="H95" s="6"/>
    </row>
    <row r="96" spans="1:8" x14ac:dyDescent="0.25">
      <c r="A96" s="8"/>
      <c r="B96" s="10"/>
      <c r="C96" s="4"/>
      <c r="D96" s="5"/>
      <c r="E96" s="69"/>
      <c r="F96" s="5"/>
      <c r="G96" s="5"/>
      <c r="H96" s="6"/>
    </row>
    <row r="97" spans="1:8" x14ac:dyDescent="0.25">
      <c r="A97" s="8"/>
      <c r="B97" s="10"/>
      <c r="C97" s="4"/>
      <c r="D97" s="5"/>
      <c r="E97" s="69"/>
      <c r="F97" s="5"/>
      <c r="G97" s="5"/>
      <c r="H97" s="6"/>
    </row>
    <row r="98" spans="1:8" x14ac:dyDescent="0.25">
      <c r="A98" s="8"/>
      <c r="B98" s="10"/>
      <c r="C98" s="4"/>
      <c r="D98" s="5"/>
      <c r="E98" s="69"/>
      <c r="F98" s="5"/>
      <c r="G98" s="5"/>
      <c r="H98" s="6"/>
    </row>
    <row r="99" spans="1:8" x14ac:dyDescent="0.25">
      <c r="A99" s="8"/>
      <c r="B99" s="10"/>
      <c r="C99" s="4"/>
      <c r="D99" s="5"/>
      <c r="E99" s="69"/>
      <c r="F99" s="5"/>
      <c r="G99" s="5"/>
      <c r="H99" s="6"/>
    </row>
    <row r="100" spans="1:8" x14ac:dyDescent="0.25">
      <c r="A100" s="8"/>
      <c r="B100" s="10"/>
      <c r="C100" s="4"/>
      <c r="D100" s="5"/>
      <c r="E100" s="69"/>
      <c r="F100" s="5"/>
      <c r="G100" s="5"/>
      <c r="H100" s="6"/>
    </row>
    <row r="101" spans="1:8" x14ac:dyDescent="0.25">
      <c r="A101" s="8"/>
      <c r="B101" s="10"/>
      <c r="C101" s="4"/>
      <c r="D101" s="5"/>
      <c r="E101" s="69"/>
      <c r="F101" s="5"/>
      <c r="G101" s="5"/>
      <c r="H101" s="6"/>
    </row>
    <row r="102" spans="1:8" x14ac:dyDescent="0.25">
      <c r="A102" s="8"/>
      <c r="B102" s="10"/>
      <c r="C102" s="4"/>
      <c r="D102" s="5"/>
      <c r="E102" s="69"/>
      <c r="F102" s="5"/>
      <c r="G102" s="5"/>
      <c r="H102" s="6"/>
    </row>
    <row r="103" spans="1:8" x14ac:dyDescent="0.25">
      <c r="A103" s="8"/>
      <c r="B103" s="10"/>
      <c r="C103" s="4"/>
      <c r="D103" s="5"/>
      <c r="E103" s="69"/>
      <c r="F103" s="5"/>
      <c r="G103" s="5"/>
      <c r="H103" s="6"/>
    </row>
    <row r="104" spans="1:8" x14ac:dyDescent="0.25">
      <c r="A104" s="8"/>
      <c r="B104" s="10"/>
      <c r="C104" s="4"/>
      <c r="D104" s="5"/>
      <c r="E104" s="69"/>
      <c r="F104" s="5"/>
      <c r="G104" s="5"/>
      <c r="H104" s="6"/>
    </row>
    <row r="105" spans="1:8" x14ac:dyDescent="0.25">
      <c r="A105" s="8"/>
      <c r="B105" s="10"/>
      <c r="C105" s="4"/>
      <c r="D105" s="5"/>
      <c r="E105" s="69"/>
      <c r="F105" s="5"/>
      <c r="G105" s="5"/>
      <c r="H105" s="6"/>
    </row>
    <row r="106" spans="1:8" x14ac:dyDescent="0.25">
      <c r="A106" s="8"/>
      <c r="B106" s="10"/>
      <c r="C106" s="4"/>
      <c r="D106" s="5"/>
      <c r="E106" s="69"/>
      <c r="F106" s="5"/>
      <c r="G106" s="5"/>
      <c r="H106" s="6"/>
    </row>
    <row r="107" spans="1:8" x14ac:dyDescent="0.25">
      <c r="A107" s="8"/>
      <c r="B107" s="10"/>
      <c r="C107" s="4"/>
      <c r="D107" s="5"/>
      <c r="E107" s="69"/>
      <c r="F107" s="5"/>
      <c r="G107" s="5"/>
      <c r="H107" s="6"/>
    </row>
    <row r="108" spans="1:8" x14ac:dyDescent="0.25">
      <c r="A108" s="8"/>
      <c r="B108" s="10"/>
      <c r="C108" s="4"/>
      <c r="D108" s="5"/>
      <c r="E108" s="69"/>
      <c r="F108" s="5"/>
      <c r="G108" s="5"/>
      <c r="H108" s="6"/>
    </row>
    <row r="109" spans="1:8" x14ac:dyDescent="0.25">
      <c r="A109" s="8"/>
      <c r="B109" s="10"/>
      <c r="C109" s="4"/>
      <c r="D109" s="5"/>
      <c r="E109" s="69"/>
      <c r="F109" s="5"/>
      <c r="G109" s="5"/>
      <c r="H109" s="6"/>
    </row>
    <row r="110" spans="1:8" x14ac:dyDescent="0.25">
      <c r="A110" s="8"/>
      <c r="B110" s="10"/>
      <c r="C110" s="4"/>
      <c r="D110" s="5"/>
      <c r="E110" s="69"/>
      <c r="F110" s="5"/>
      <c r="G110" s="5"/>
      <c r="H110" s="6"/>
    </row>
    <row r="111" spans="1:8" x14ac:dyDescent="0.25">
      <c r="A111" s="8"/>
      <c r="B111" s="10"/>
      <c r="C111" s="4"/>
      <c r="D111" s="5"/>
      <c r="E111" s="69"/>
      <c r="F111" s="5"/>
      <c r="G111" s="5"/>
      <c r="H111" s="6"/>
    </row>
    <row r="112" spans="1:8" x14ac:dyDescent="0.25">
      <c r="A112" s="8"/>
      <c r="B112" s="10"/>
      <c r="C112" s="4"/>
      <c r="D112" s="5"/>
      <c r="E112" s="69"/>
      <c r="F112" s="5"/>
      <c r="G112" s="5"/>
      <c r="H112" s="6"/>
    </row>
    <row r="113" spans="1:8" x14ac:dyDescent="0.25">
      <c r="A113" s="8"/>
      <c r="B113" s="10"/>
      <c r="C113" s="4"/>
      <c r="D113" s="5"/>
      <c r="E113" s="69"/>
      <c r="F113" s="5"/>
      <c r="G113" s="5"/>
      <c r="H113" s="6"/>
    </row>
    <row r="114" spans="1:8" x14ac:dyDescent="0.25">
      <c r="A114" s="8"/>
      <c r="B114" s="10"/>
      <c r="C114" s="4"/>
      <c r="D114" s="5"/>
      <c r="E114" s="69"/>
      <c r="F114" s="5"/>
      <c r="G114" s="5"/>
      <c r="H114" s="6"/>
    </row>
    <row r="115" spans="1:8" x14ac:dyDescent="0.25">
      <c r="A115" s="8"/>
      <c r="B115" s="10"/>
      <c r="C115" s="4"/>
      <c r="D115" s="5"/>
      <c r="E115" s="69"/>
      <c r="F115" s="5"/>
      <c r="G115" s="5"/>
      <c r="H115" s="6"/>
    </row>
    <row r="116" spans="1:8" x14ac:dyDescent="0.25">
      <c r="A116" s="8"/>
      <c r="B116" s="10"/>
      <c r="C116" s="4"/>
      <c r="D116" s="5"/>
      <c r="E116" s="69"/>
      <c r="F116" s="5"/>
      <c r="G116" s="5"/>
      <c r="H116" s="6"/>
    </row>
    <row r="117" spans="1:8" x14ac:dyDescent="0.25">
      <c r="A117" s="8"/>
      <c r="B117" s="10"/>
      <c r="C117" s="4"/>
      <c r="D117" s="5"/>
      <c r="E117" s="69"/>
      <c r="F117" s="5"/>
      <c r="G117" s="5"/>
      <c r="H117" s="6"/>
    </row>
    <row r="118" spans="1:8" x14ac:dyDescent="0.25">
      <c r="A118" s="8"/>
      <c r="B118" s="10"/>
      <c r="C118" s="4"/>
      <c r="D118" s="5"/>
      <c r="E118" s="69"/>
      <c r="F118" s="5"/>
      <c r="G118" s="5"/>
      <c r="H118" s="6"/>
    </row>
    <row r="119" spans="1:8" x14ac:dyDescent="0.25">
      <c r="A119" s="8"/>
      <c r="B119" s="10"/>
      <c r="C119" s="4"/>
      <c r="D119" s="5"/>
      <c r="E119" s="69"/>
      <c r="F119" s="5"/>
      <c r="G119" s="5"/>
      <c r="H119" s="6"/>
    </row>
    <row r="120" spans="1:8" x14ac:dyDescent="0.25">
      <c r="A120" s="8"/>
      <c r="B120" s="10"/>
      <c r="C120" s="4"/>
      <c r="D120" s="5"/>
      <c r="E120" s="69"/>
      <c r="F120" s="5"/>
      <c r="G120" s="5"/>
      <c r="H120" s="6"/>
    </row>
    <row r="121" spans="1:8" x14ac:dyDescent="0.25">
      <c r="A121" s="8"/>
      <c r="B121" s="10"/>
      <c r="C121" s="4"/>
      <c r="D121" s="5"/>
      <c r="E121" s="69"/>
      <c r="F121" s="5"/>
      <c r="G121" s="5"/>
      <c r="H121" s="6"/>
    </row>
    <row r="122" spans="1:8" x14ac:dyDescent="0.25">
      <c r="A122" s="8"/>
      <c r="B122" s="10"/>
      <c r="C122" s="4"/>
      <c r="D122" s="5"/>
      <c r="E122" s="69"/>
      <c r="F122" s="5"/>
      <c r="G122" s="5"/>
      <c r="H122" s="6"/>
    </row>
    <row r="123" spans="1:8" x14ac:dyDescent="0.25">
      <c r="A123" s="8"/>
      <c r="B123" s="10"/>
      <c r="C123" s="4"/>
      <c r="D123" s="5"/>
      <c r="E123" s="69"/>
      <c r="F123" s="5"/>
      <c r="G123" s="5"/>
      <c r="H123" s="6"/>
    </row>
    <row r="124" spans="1:8" x14ac:dyDescent="0.25">
      <c r="A124" s="8"/>
      <c r="B124" s="10"/>
      <c r="C124" s="4"/>
      <c r="D124" s="5"/>
      <c r="E124" s="69"/>
      <c r="F124" s="5"/>
      <c r="G124" s="5"/>
      <c r="H124" s="6"/>
    </row>
    <row r="125" spans="1:8" x14ac:dyDescent="0.25">
      <c r="A125" s="8"/>
      <c r="B125" s="10"/>
      <c r="C125" s="4"/>
      <c r="D125" s="5"/>
      <c r="E125" s="69"/>
      <c r="F125" s="5"/>
      <c r="G125" s="5"/>
      <c r="H125" s="6"/>
    </row>
    <row r="126" spans="1:8" x14ac:dyDescent="0.25">
      <c r="A126" s="8"/>
      <c r="B126" s="10"/>
      <c r="C126" s="4"/>
      <c r="D126" s="5"/>
      <c r="E126" s="69"/>
      <c r="F126" s="5"/>
      <c r="G126" s="5"/>
      <c r="H126" s="6"/>
    </row>
    <row r="127" spans="1:8" x14ac:dyDescent="0.25">
      <c r="A127" s="8"/>
      <c r="B127" s="10"/>
      <c r="C127" s="4"/>
      <c r="D127" s="5"/>
      <c r="E127" s="69"/>
      <c r="F127" s="5"/>
      <c r="G127" s="5"/>
      <c r="H127" s="6"/>
    </row>
    <row r="128" spans="1:8" x14ac:dyDescent="0.25">
      <c r="A128" s="8"/>
      <c r="B128" s="10"/>
      <c r="C128" s="4"/>
      <c r="D128" s="5"/>
      <c r="E128" s="69"/>
      <c r="F128" s="5"/>
      <c r="G128" s="5"/>
      <c r="H128" s="6"/>
    </row>
    <row r="129" spans="1:8" x14ac:dyDescent="0.25">
      <c r="A129" s="8"/>
      <c r="B129" s="10"/>
      <c r="C129" s="4"/>
      <c r="D129" s="5"/>
      <c r="E129" s="69"/>
      <c r="F129" s="5"/>
      <c r="G129" s="5"/>
      <c r="H129" s="6"/>
    </row>
    <row r="130" spans="1:8" x14ac:dyDescent="0.25">
      <c r="A130" s="8"/>
      <c r="B130" s="10"/>
      <c r="C130" s="4"/>
      <c r="D130" s="5"/>
      <c r="E130" s="69"/>
      <c r="F130" s="5"/>
      <c r="G130" s="5"/>
      <c r="H130" s="6"/>
    </row>
    <row r="131" spans="1:8" x14ac:dyDescent="0.25">
      <c r="A131" s="8"/>
      <c r="B131" s="10"/>
      <c r="C131" s="4"/>
      <c r="D131" s="5"/>
      <c r="E131" s="69"/>
      <c r="F131" s="5"/>
      <c r="G131" s="5"/>
      <c r="H131" s="6"/>
    </row>
    <row r="132" spans="1:8" x14ac:dyDescent="0.25">
      <c r="A132" s="8"/>
      <c r="B132" s="10"/>
      <c r="C132" s="4"/>
      <c r="D132" s="5"/>
      <c r="E132" s="69"/>
      <c r="F132" s="5"/>
      <c r="G132" s="5"/>
      <c r="H132" s="6"/>
    </row>
    <row r="133" spans="1:8" x14ac:dyDescent="0.25">
      <c r="A133" s="8"/>
      <c r="B133" s="10"/>
      <c r="C133" s="4"/>
      <c r="D133" s="5"/>
      <c r="E133" s="69"/>
      <c r="F133" s="5"/>
      <c r="G133" s="5"/>
      <c r="H133" s="6"/>
    </row>
    <row r="134" spans="1:8" x14ac:dyDescent="0.25">
      <c r="A134" s="8"/>
      <c r="B134" s="10"/>
      <c r="C134" s="4"/>
      <c r="D134" s="5"/>
      <c r="E134" s="69"/>
      <c r="F134" s="5"/>
      <c r="G134" s="5"/>
      <c r="H134" s="6"/>
    </row>
    <row r="135" spans="1:8" x14ac:dyDescent="0.25">
      <c r="A135" s="8"/>
      <c r="B135" s="10"/>
      <c r="C135" s="4"/>
      <c r="D135" s="5"/>
      <c r="E135" s="69"/>
      <c r="F135" s="5"/>
      <c r="G135" s="5"/>
      <c r="H135" s="6"/>
    </row>
    <row r="136" spans="1:8" x14ac:dyDescent="0.25">
      <c r="A136" s="8"/>
      <c r="B136" s="10"/>
      <c r="C136" s="4"/>
      <c r="D136" s="5"/>
      <c r="E136" s="69"/>
      <c r="F136" s="5"/>
      <c r="G136" s="5"/>
      <c r="H136" s="6"/>
    </row>
    <row r="137" spans="1:8" x14ac:dyDescent="0.25">
      <c r="A137" s="8"/>
      <c r="B137" s="10"/>
      <c r="C137" s="4"/>
      <c r="D137" s="5"/>
      <c r="E137" s="69"/>
      <c r="F137" s="5"/>
      <c r="G137" s="5"/>
      <c r="H137" s="6"/>
    </row>
    <row r="138" spans="1:8" x14ac:dyDescent="0.25">
      <c r="A138" s="8"/>
      <c r="B138" s="10"/>
      <c r="C138" s="4"/>
      <c r="D138" s="5"/>
      <c r="E138" s="69"/>
      <c r="F138" s="5"/>
      <c r="G138" s="5"/>
      <c r="H138" s="6"/>
    </row>
    <row r="139" spans="1:8" x14ac:dyDescent="0.25">
      <c r="A139" s="8"/>
      <c r="B139" s="10"/>
      <c r="C139" s="4"/>
      <c r="D139" s="5"/>
      <c r="E139" s="69"/>
      <c r="F139" s="5"/>
      <c r="G139" s="5"/>
      <c r="H139" s="6"/>
    </row>
    <row r="140" spans="1:8" x14ac:dyDescent="0.25">
      <c r="A140" s="8"/>
      <c r="B140" s="10"/>
      <c r="C140" s="4"/>
      <c r="D140" s="5"/>
      <c r="E140" s="69"/>
      <c r="F140" s="5"/>
      <c r="G140" s="5"/>
      <c r="H140" s="6"/>
    </row>
    <row r="141" spans="1:8" x14ac:dyDescent="0.25">
      <c r="A141" s="8"/>
      <c r="B141" s="10"/>
      <c r="C141" s="4"/>
      <c r="D141" s="5"/>
      <c r="E141" s="69"/>
      <c r="F141" s="5"/>
      <c r="G141" s="5"/>
      <c r="H141" s="6"/>
    </row>
    <row r="142" spans="1:8" x14ac:dyDescent="0.25">
      <c r="A142" s="8"/>
      <c r="B142" s="10"/>
      <c r="C142" s="4"/>
      <c r="D142" s="5"/>
      <c r="E142" s="69"/>
      <c r="F142" s="5"/>
      <c r="G142" s="5"/>
      <c r="H142" s="6"/>
    </row>
    <row r="143" spans="1:8" x14ac:dyDescent="0.25">
      <c r="A143" s="8"/>
      <c r="B143" s="10"/>
      <c r="C143" s="4"/>
      <c r="D143" s="5"/>
      <c r="E143" s="69"/>
      <c r="F143" s="5"/>
      <c r="G143" s="5"/>
      <c r="H143" s="6"/>
    </row>
    <row r="144" spans="1:8" x14ac:dyDescent="0.25">
      <c r="A144" s="8"/>
      <c r="B144" s="10"/>
      <c r="C144" s="4"/>
      <c r="D144" s="5"/>
      <c r="E144" s="69"/>
      <c r="F144" s="5"/>
      <c r="G144" s="5"/>
      <c r="H144" s="6"/>
    </row>
    <row r="145" spans="1:8" x14ac:dyDescent="0.25">
      <c r="A145" s="8"/>
      <c r="B145" s="10"/>
      <c r="C145" s="4"/>
      <c r="D145" s="5"/>
      <c r="E145" s="69"/>
      <c r="F145" s="5"/>
      <c r="G145" s="5"/>
      <c r="H145" s="6"/>
    </row>
    <row r="146" spans="1:8" x14ac:dyDescent="0.25">
      <c r="A146" s="8"/>
      <c r="B146" s="10"/>
      <c r="C146" s="4"/>
      <c r="D146" s="5"/>
      <c r="E146" s="69"/>
      <c r="F146" s="5"/>
      <c r="G146" s="5"/>
      <c r="H146" s="6"/>
    </row>
    <row r="147" spans="1:8" x14ac:dyDescent="0.25">
      <c r="A147" s="8"/>
      <c r="B147" s="10"/>
      <c r="C147" s="4"/>
      <c r="D147" s="5"/>
      <c r="E147" s="69"/>
      <c r="F147" s="5"/>
      <c r="G147" s="5"/>
      <c r="H147" s="6"/>
    </row>
    <row r="148" spans="1:8" x14ac:dyDescent="0.25">
      <c r="A148" s="8"/>
      <c r="B148" s="10"/>
      <c r="C148" s="4"/>
      <c r="D148" s="5"/>
      <c r="E148" s="69"/>
      <c r="F148" s="5"/>
      <c r="G148" s="5"/>
      <c r="H148" s="6"/>
    </row>
    <row r="149" spans="1:8" x14ac:dyDescent="0.25">
      <c r="A149" s="8"/>
      <c r="B149" s="10"/>
      <c r="C149" s="4"/>
      <c r="D149" s="5"/>
      <c r="E149" s="69"/>
      <c r="F149" s="5"/>
      <c r="G149" s="5"/>
      <c r="H149" s="6"/>
    </row>
    <row r="150" spans="1:8" x14ac:dyDescent="0.25">
      <c r="A150" s="8"/>
      <c r="B150" s="10"/>
      <c r="C150" s="4"/>
      <c r="D150" s="5"/>
      <c r="E150" s="69"/>
      <c r="F150" s="5"/>
      <c r="G150" s="5"/>
      <c r="H150" s="6"/>
    </row>
    <row r="151" spans="1:8" x14ac:dyDescent="0.25">
      <c r="A151" s="8"/>
      <c r="B151" s="10"/>
      <c r="C151" s="4"/>
      <c r="D151" s="5"/>
      <c r="E151" s="69"/>
      <c r="F151" s="5"/>
      <c r="G151" s="5"/>
      <c r="H151" s="6"/>
    </row>
    <row r="152" spans="1:8" x14ac:dyDescent="0.25">
      <c r="A152" s="8"/>
      <c r="B152" s="10"/>
      <c r="C152" s="4"/>
      <c r="D152" s="5"/>
      <c r="E152" s="69"/>
      <c r="F152" s="5"/>
      <c r="G152" s="5"/>
      <c r="H152" s="6"/>
    </row>
    <row r="153" spans="1:8" x14ac:dyDescent="0.25">
      <c r="A153" s="8"/>
      <c r="B153" s="10"/>
      <c r="C153" s="4"/>
      <c r="D153" s="5"/>
      <c r="E153" s="69"/>
      <c r="F153" s="5"/>
      <c r="G153" s="5"/>
      <c r="H153" s="6"/>
    </row>
    <row r="154" spans="1:8" x14ac:dyDescent="0.25">
      <c r="A154" s="8"/>
      <c r="B154" s="10"/>
      <c r="C154" s="4"/>
      <c r="D154" s="5"/>
      <c r="E154" s="69"/>
      <c r="F154" s="5"/>
      <c r="G154" s="5"/>
      <c r="H154" s="6"/>
    </row>
    <row r="155" spans="1:8" x14ac:dyDescent="0.25">
      <c r="A155" s="8"/>
      <c r="B155" s="10"/>
      <c r="C155" s="4"/>
      <c r="D155" s="5"/>
      <c r="E155" s="69"/>
      <c r="F155" s="5"/>
      <c r="G155" s="5"/>
      <c r="H155" s="6"/>
    </row>
    <row r="156" spans="1:8" x14ac:dyDescent="0.25">
      <c r="A156" s="8"/>
      <c r="B156" s="10"/>
      <c r="C156" s="4"/>
      <c r="D156" s="5"/>
      <c r="E156" s="69"/>
      <c r="F156" s="5"/>
      <c r="G156" s="5"/>
      <c r="H156" s="6"/>
    </row>
    <row r="157" spans="1:8" x14ac:dyDescent="0.25">
      <c r="A157" s="8"/>
      <c r="B157" s="10"/>
      <c r="C157" s="4"/>
      <c r="D157" s="5"/>
      <c r="E157" s="69"/>
      <c r="F157" s="5"/>
      <c r="G157" s="5"/>
      <c r="H157" s="6"/>
    </row>
    <row r="158" spans="1:8" x14ac:dyDescent="0.25">
      <c r="A158" s="8"/>
      <c r="B158" s="10"/>
      <c r="C158" s="4"/>
      <c r="D158" s="5"/>
      <c r="E158" s="69"/>
      <c r="F158" s="5"/>
      <c r="G158" s="5"/>
      <c r="H158" s="6"/>
    </row>
    <row r="159" spans="1:8" x14ac:dyDescent="0.25">
      <c r="A159" s="8"/>
      <c r="B159" s="10"/>
      <c r="C159" s="4"/>
      <c r="D159" s="5"/>
      <c r="E159" s="69"/>
      <c r="F159" s="5"/>
      <c r="G159" s="5"/>
      <c r="H159" s="6"/>
    </row>
    <row r="160" spans="1:8" x14ac:dyDescent="0.25">
      <c r="A160" s="8"/>
      <c r="B160" s="10"/>
      <c r="C160" s="4"/>
      <c r="D160" s="5"/>
      <c r="E160" s="69"/>
      <c r="F160" s="5"/>
      <c r="G160" s="5"/>
      <c r="H160" s="6"/>
    </row>
    <row r="161" spans="1:8" x14ac:dyDescent="0.25">
      <c r="A161" s="8"/>
      <c r="B161" s="10"/>
      <c r="C161" s="4"/>
      <c r="D161" s="5"/>
      <c r="E161" s="69"/>
      <c r="F161" s="5"/>
      <c r="G161" s="5"/>
      <c r="H161" s="6"/>
    </row>
    <row r="162" spans="1:8" x14ac:dyDescent="0.25">
      <c r="A162" s="8"/>
      <c r="B162" s="10"/>
      <c r="C162" s="4"/>
      <c r="D162" s="5"/>
      <c r="E162" s="69"/>
      <c r="F162" s="5"/>
      <c r="G162" s="5"/>
      <c r="H162" s="6"/>
    </row>
    <row r="163" spans="1:8" x14ac:dyDescent="0.25">
      <c r="A163" s="8"/>
      <c r="B163" s="10"/>
      <c r="C163" s="4"/>
      <c r="D163" s="5"/>
      <c r="E163" s="69"/>
      <c r="F163" s="5"/>
      <c r="G163" s="5"/>
      <c r="H163" s="6"/>
    </row>
    <row r="164" spans="1:8" x14ac:dyDescent="0.25">
      <c r="A164" s="8"/>
      <c r="B164" s="10"/>
      <c r="C164" s="4"/>
      <c r="D164" s="5"/>
      <c r="E164" s="69"/>
      <c r="F164" s="5"/>
      <c r="G164" s="5"/>
      <c r="H164" s="6"/>
    </row>
    <row r="165" spans="1:8" x14ac:dyDescent="0.25">
      <c r="A165" s="8"/>
      <c r="B165" s="10"/>
      <c r="C165" s="4"/>
      <c r="D165" s="5"/>
      <c r="E165" s="69"/>
      <c r="F165" s="5"/>
      <c r="G165" s="5"/>
      <c r="H165" s="6"/>
    </row>
    <row r="166" spans="1:8" x14ac:dyDescent="0.25">
      <c r="A166" s="8"/>
      <c r="B166" s="10"/>
      <c r="C166" s="4"/>
      <c r="D166" s="5"/>
      <c r="E166" s="69"/>
      <c r="F166" s="5"/>
      <c r="G166" s="5"/>
      <c r="H166" s="6"/>
    </row>
    <row r="167" spans="1:8" x14ac:dyDescent="0.25">
      <c r="A167" s="8"/>
      <c r="B167" s="10"/>
      <c r="C167" s="4"/>
      <c r="D167" s="5"/>
      <c r="E167" s="69"/>
      <c r="F167" s="5"/>
      <c r="G167" s="5"/>
      <c r="H167" s="6"/>
    </row>
    <row r="168" spans="1:8" x14ac:dyDescent="0.25">
      <c r="A168" s="8"/>
      <c r="B168" s="10"/>
      <c r="C168" s="4"/>
      <c r="D168" s="5"/>
      <c r="E168" s="69"/>
      <c r="F168" s="5"/>
      <c r="G168" s="5"/>
      <c r="H168" s="6"/>
    </row>
    <row r="169" spans="1:8" x14ac:dyDescent="0.25">
      <c r="A169" s="8"/>
      <c r="B169" s="10"/>
      <c r="C169" s="4"/>
      <c r="D169" s="5"/>
      <c r="E169" s="69"/>
      <c r="F169" s="5"/>
      <c r="G169" s="5"/>
      <c r="H169" s="6"/>
    </row>
    <row r="170" spans="1:8" x14ac:dyDescent="0.25">
      <c r="A170" s="8"/>
      <c r="B170" s="10"/>
      <c r="C170" s="4"/>
      <c r="D170" s="5"/>
      <c r="E170" s="69"/>
      <c r="F170" s="5"/>
      <c r="G170" s="5"/>
      <c r="H170" s="6"/>
    </row>
    <row r="171" spans="1:8" x14ac:dyDescent="0.25">
      <c r="A171" s="8"/>
      <c r="B171" s="10"/>
      <c r="C171" s="4"/>
      <c r="D171" s="5"/>
      <c r="E171" s="69"/>
      <c r="F171" s="5"/>
      <c r="G171" s="5"/>
      <c r="H171" s="6"/>
    </row>
    <row r="172" spans="1:8" x14ac:dyDescent="0.25">
      <c r="A172" s="8"/>
      <c r="B172" s="10"/>
      <c r="C172" s="4"/>
      <c r="D172" s="5"/>
      <c r="E172" s="69"/>
      <c r="F172" s="5"/>
      <c r="G172" s="5"/>
      <c r="H172" s="6"/>
    </row>
    <row r="173" spans="1:8" x14ac:dyDescent="0.25">
      <c r="A173" s="8"/>
      <c r="B173" s="10"/>
      <c r="C173" s="4"/>
      <c r="D173" s="5"/>
      <c r="E173" s="69"/>
      <c r="F173" s="5"/>
      <c r="G173" s="5"/>
      <c r="H173" s="6"/>
    </row>
    <row r="174" spans="1:8" x14ac:dyDescent="0.25">
      <c r="A174" s="8"/>
      <c r="B174" s="10"/>
      <c r="C174" s="4"/>
      <c r="D174" s="5"/>
      <c r="E174" s="69"/>
      <c r="F174" s="5"/>
      <c r="G174" s="5"/>
      <c r="H174" s="6"/>
    </row>
    <row r="175" spans="1:8" x14ac:dyDescent="0.25">
      <c r="A175" s="8"/>
      <c r="B175" s="10"/>
      <c r="C175" s="4"/>
      <c r="D175" s="5"/>
      <c r="E175" s="69"/>
      <c r="F175" s="5"/>
      <c r="G175" s="5"/>
      <c r="H175" s="6"/>
    </row>
    <row r="176" spans="1:8" x14ac:dyDescent="0.25">
      <c r="A176" s="8"/>
      <c r="B176" s="10"/>
      <c r="C176" s="4"/>
      <c r="D176" s="5"/>
      <c r="E176" s="69"/>
      <c r="F176" s="5"/>
      <c r="G176" s="5"/>
      <c r="H176" s="6"/>
    </row>
    <row r="177" spans="1:8" x14ac:dyDescent="0.25">
      <c r="A177" s="8"/>
      <c r="B177" s="10"/>
      <c r="C177" s="4"/>
      <c r="D177" s="5"/>
      <c r="E177" s="69"/>
      <c r="F177" s="5"/>
      <c r="G177" s="5"/>
      <c r="H177" s="6"/>
    </row>
    <row r="178" spans="1:8" x14ac:dyDescent="0.25">
      <c r="A178" s="8"/>
      <c r="B178" s="10"/>
      <c r="C178" s="4"/>
      <c r="D178" s="5"/>
      <c r="E178" s="69"/>
      <c r="F178" s="5"/>
      <c r="G178" s="5"/>
      <c r="H178" s="6"/>
    </row>
    <row r="179" spans="1:8" x14ac:dyDescent="0.25">
      <c r="A179" s="8"/>
      <c r="B179" s="10"/>
      <c r="C179" s="4"/>
      <c r="D179" s="5"/>
      <c r="E179" s="69"/>
      <c r="F179" s="5"/>
      <c r="G179" s="5"/>
      <c r="H179" s="6"/>
    </row>
    <row r="180" spans="1:8" x14ac:dyDescent="0.25">
      <c r="A180" s="8"/>
      <c r="B180" s="10"/>
      <c r="C180" s="4"/>
      <c r="D180" s="5"/>
      <c r="E180" s="69"/>
      <c r="F180" s="5"/>
      <c r="G180" s="5"/>
      <c r="H180" s="6"/>
    </row>
    <row r="181" spans="1:8" x14ac:dyDescent="0.25">
      <c r="A181" s="8"/>
      <c r="B181" s="10"/>
      <c r="C181" s="4"/>
      <c r="D181" s="5"/>
      <c r="E181" s="69"/>
      <c r="F181" s="5"/>
      <c r="G181" s="5"/>
      <c r="H181" s="6"/>
    </row>
    <row r="182" spans="1:8" x14ac:dyDescent="0.25">
      <c r="A182" s="8"/>
      <c r="B182" s="10"/>
      <c r="C182" s="4"/>
      <c r="D182" s="5"/>
      <c r="E182" s="69"/>
      <c r="F182" s="5"/>
      <c r="G182" s="5"/>
      <c r="H182" s="6"/>
    </row>
    <row r="183" spans="1:8" x14ac:dyDescent="0.25">
      <c r="A183" s="8"/>
      <c r="B183" s="10"/>
      <c r="C183" s="4"/>
      <c r="D183" s="5"/>
      <c r="E183" s="69"/>
      <c r="F183" s="5"/>
      <c r="G183" s="5"/>
      <c r="H183" s="6"/>
    </row>
    <row r="184" spans="1:8" x14ac:dyDescent="0.25">
      <c r="A184" s="8"/>
      <c r="B184" s="10"/>
      <c r="C184" s="4"/>
      <c r="D184" s="5"/>
      <c r="E184" s="69"/>
      <c r="F184" s="5"/>
      <c r="G184" s="5"/>
      <c r="H184" s="6"/>
    </row>
    <row r="185" spans="1:8" x14ac:dyDescent="0.25">
      <c r="A185" s="8"/>
      <c r="B185" s="10"/>
      <c r="C185" s="4"/>
      <c r="D185" s="5"/>
      <c r="E185" s="69"/>
      <c r="F185" s="5"/>
      <c r="G185" s="5"/>
      <c r="H185" s="6"/>
    </row>
    <row r="186" spans="1:8" x14ac:dyDescent="0.25">
      <c r="A186" s="8"/>
      <c r="B186" s="10"/>
      <c r="C186" s="4"/>
      <c r="D186" s="5"/>
      <c r="E186" s="69"/>
      <c r="F186" s="5"/>
      <c r="G186" s="5"/>
      <c r="H186" s="6"/>
    </row>
    <row r="187" spans="1:8" x14ac:dyDescent="0.25">
      <c r="A187" s="8"/>
      <c r="B187" s="10"/>
      <c r="C187" s="4"/>
      <c r="D187" s="5"/>
      <c r="E187" s="69"/>
      <c r="F187" s="5"/>
      <c r="G187" s="5"/>
      <c r="H187" s="6"/>
    </row>
    <row r="188" spans="1:8" x14ac:dyDescent="0.25">
      <c r="A188" s="8"/>
      <c r="B188" s="10"/>
      <c r="C188" s="4"/>
      <c r="D188" s="5"/>
      <c r="E188" s="69"/>
      <c r="F188" s="5"/>
      <c r="G188" s="5"/>
      <c r="H188" s="6"/>
    </row>
    <row r="189" spans="1:8" x14ac:dyDescent="0.25">
      <c r="A189" s="8"/>
      <c r="B189" s="10"/>
      <c r="C189" s="4"/>
      <c r="D189" s="5"/>
      <c r="E189" s="69"/>
      <c r="F189" s="5"/>
      <c r="G189" s="5"/>
      <c r="H189" s="6"/>
    </row>
    <row r="190" spans="1:8" x14ac:dyDescent="0.25">
      <c r="A190" s="8"/>
      <c r="B190" s="10"/>
      <c r="C190" s="4"/>
      <c r="D190" s="5"/>
      <c r="E190" s="69"/>
      <c r="F190" s="5"/>
      <c r="G190" s="5"/>
      <c r="H190" s="6"/>
    </row>
    <row r="191" spans="1:8" x14ac:dyDescent="0.25">
      <c r="A191" s="8"/>
      <c r="B191" s="10"/>
      <c r="C191" s="4"/>
      <c r="D191" s="5"/>
      <c r="E191" s="69"/>
      <c r="F191" s="5"/>
      <c r="G191" s="5"/>
      <c r="H191" s="6"/>
    </row>
    <row r="192" spans="1:8" x14ac:dyDescent="0.25">
      <c r="A192" s="8"/>
      <c r="B192" s="10"/>
      <c r="C192" s="4"/>
      <c r="D192" s="5"/>
      <c r="E192" s="69"/>
      <c r="F192" s="5"/>
      <c r="G192" s="5"/>
      <c r="H192" s="6"/>
    </row>
    <row r="193" spans="1:8" x14ac:dyDescent="0.25">
      <c r="A193" s="8"/>
      <c r="B193" s="10"/>
      <c r="C193" s="4"/>
      <c r="D193" s="5"/>
      <c r="E193" s="69"/>
      <c r="F193" s="5"/>
      <c r="G193" s="5"/>
      <c r="H193" s="6"/>
    </row>
    <row r="194" spans="1:8" x14ac:dyDescent="0.25">
      <c r="A194" s="8"/>
      <c r="B194" s="10"/>
      <c r="C194" s="4"/>
      <c r="D194" s="5"/>
      <c r="E194" s="69"/>
      <c r="F194" s="5"/>
      <c r="G194" s="5"/>
      <c r="H194" s="6"/>
    </row>
    <row r="195" spans="1:8" x14ac:dyDescent="0.25">
      <c r="A195" s="8"/>
      <c r="B195" s="10"/>
      <c r="C195" s="4"/>
      <c r="D195" s="5"/>
      <c r="E195" s="69"/>
      <c r="F195" s="5"/>
      <c r="G195" s="5"/>
      <c r="H195" s="6"/>
    </row>
    <row r="196" spans="1:8" x14ac:dyDescent="0.25">
      <c r="A196" s="8"/>
      <c r="B196" s="10"/>
      <c r="C196" s="4"/>
      <c r="D196" s="5"/>
      <c r="E196" s="69"/>
      <c r="F196" s="5"/>
      <c r="G196" s="5"/>
      <c r="H196" s="6"/>
    </row>
    <row r="197" spans="1:8" x14ac:dyDescent="0.25">
      <c r="A197" s="8"/>
      <c r="B197" s="10"/>
      <c r="C197" s="4"/>
      <c r="D197" s="5"/>
      <c r="E197" s="69"/>
      <c r="F197" s="5"/>
      <c r="G197" s="5"/>
      <c r="H197" s="6"/>
    </row>
    <row r="198" spans="1:8" x14ac:dyDescent="0.25">
      <c r="A198" s="8"/>
      <c r="B198" s="10"/>
      <c r="C198" s="4"/>
      <c r="D198" s="5"/>
      <c r="E198" s="69"/>
      <c r="F198" s="5"/>
      <c r="G198" s="5"/>
      <c r="H198" s="6"/>
    </row>
    <row r="199" spans="1:8" x14ac:dyDescent="0.25">
      <c r="A199" s="8"/>
      <c r="B199" s="10"/>
      <c r="C199" s="4"/>
      <c r="D199" s="5"/>
      <c r="E199" s="69"/>
      <c r="F199" s="5"/>
      <c r="G199" s="5"/>
      <c r="H199" s="6"/>
    </row>
    <row r="200" spans="1:8" x14ac:dyDescent="0.25">
      <c r="A200" s="8"/>
      <c r="B200" s="10"/>
      <c r="C200" s="4"/>
      <c r="D200" s="5"/>
      <c r="E200" s="69"/>
      <c r="F200" s="5"/>
      <c r="G200" s="5"/>
      <c r="H200" s="6"/>
    </row>
    <row r="201" spans="1:8" x14ac:dyDescent="0.25">
      <c r="A201" s="8"/>
      <c r="B201" s="10"/>
      <c r="C201" s="4"/>
      <c r="D201" s="5"/>
      <c r="E201" s="69"/>
      <c r="F201" s="5"/>
      <c r="G201" s="5"/>
      <c r="H201" s="6"/>
    </row>
    <row r="202" spans="1:8" x14ac:dyDescent="0.25">
      <c r="A202" s="8"/>
      <c r="B202" s="10"/>
      <c r="C202" s="4"/>
      <c r="D202" s="5"/>
      <c r="E202" s="69"/>
      <c r="F202" s="5"/>
      <c r="G202" s="5"/>
      <c r="H202" s="6"/>
    </row>
    <row r="203" spans="1:8" x14ac:dyDescent="0.25">
      <c r="A203" s="8"/>
      <c r="B203" s="10"/>
      <c r="C203" s="4"/>
      <c r="D203" s="5"/>
      <c r="E203" s="69"/>
      <c r="F203" s="5"/>
      <c r="G203" s="5"/>
      <c r="H203" s="6"/>
    </row>
    <row r="204" spans="1:8" x14ac:dyDescent="0.25">
      <c r="A204" s="8"/>
      <c r="B204" s="10"/>
      <c r="C204" s="4"/>
      <c r="D204" s="5"/>
      <c r="E204" s="69"/>
      <c r="F204" s="5"/>
      <c r="G204" s="5"/>
      <c r="H204" s="6"/>
    </row>
    <row r="205" spans="1:8" x14ac:dyDescent="0.25">
      <c r="A205" s="8"/>
      <c r="B205" s="10"/>
      <c r="C205" s="4"/>
      <c r="D205" s="5"/>
      <c r="E205" s="69"/>
      <c r="F205" s="5"/>
      <c r="G205" s="5"/>
      <c r="H205" s="6"/>
    </row>
    <row r="206" spans="1:8" x14ac:dyDescent="0.25">
      <c r="A206" s="8"/>
      <c r="B206" s="10"/>
      <c r="C206" s="4"/>
      <c r="D206" s="5"/>
      <c r="E206" s="69"/>
      <c r="F206" s="5"/>
      <c r="G206" s="5"/>
      <c r="H206" s="6"/>
    </row>
    <row r="207" spans="1:8" x14ac:dyDescent="0.25">
      <c r="A207" s="8"/>
      <c r="B207" s="10"/>
      <c r="C207" s="4"/>
      <c r="D207" s="5"/>
      <c r="E207" s="69"/>
      <c r="F207" s="5"/>
      <c r="G207" s="5"/>
      <c r="H207" s="6"/>
    </row>
    <row r="208" spans="1:8" x14ac:dyDescent="0.25">
      <c r="A208" s="9"/>
      <c r="B208" s="9"/>
      <c r="D208" s="1"/>
      <c r="E208" s="1"/>
      <c r="F208" s="1"/>
      <c r="G208" s="1"/>
      <c r="H208" s="7"/>
    </row>
    <row r="209" spans="1:8" x14ac:dyDescent="0.25">
      <c r="A209" s="9"/>
      <c r="B209" s="9"/>
      <c r="D209" s="1"/>
      <c r="E209" s="1"/>
      <c r="F209" s="1"/>
      <c r="G209" s="1"/>
      <c r="H209" s="7"/>
    </row>
    <row r="210" spans="1:8" x14ac:dyDescent="0.25">
      <c r="A210" s="9"/>
      <c r="B210" s="9"/>
      <c r="D210" s="1"/>
      <c r="E210" s="1"/>
      <c r="F210" s="1"/>
      <c r="G210" s="1"/>
      <c r="H210" s="7"/>
    </row>
    <row r="211" spans="1:8" x14ac:dyDescent="0.25">
      <c r="A211" s="9"/>
      <c r="B211" s="9"/>
      <c r="D211" s="1"/>
      <c r="E211" s="1"/>
      <c r="F211" s="1"/>
      <c r="G211" s="1"/>
      <c r="H211" s="7"/>
    </row>
    <row r="212" spans="1:8" x14ac:dyDescent="0.25">
      <c r="A212" s="9"/>
      <c r="B212" s="9"/>
      <c r="D212" s="1"/>
      <c r="E212" s="1"/>
      <c r="F212" s="1"/>
      <c r="G212" s="1"/>
      <c r="H212" s="7"/>
    </row>
    <row r="213" spans="1:8" x14ac:dyDescent="0.25">
      <c r="A213" s="9"/>
      <c r="B213" s="9"/>
      <c r="D213" s="1"/>
      <c r="E213" s="1"/>
      <c r="F213" s="1"/>
      <c r="G213" s="1"/>
      <c r="H213" s="7"/>
    </row>
    <row r="214" spans="1:8" x14ac:dyDescent="0.25">
      <c r="A214" s="9"/>
      <c r="B214" s="9"/>
      <c r="D214" s="1"/>
      <c r="E214" s="1"/>
      <c r="F214" s="1"/>
      <c r="G214" s="1"/>
      <c r="H214" s="7"/>
    </row>
    <row r="215" spans="1:8" x14ac:dyDescent="0.25">
      <c r="A215" s="9"/>
      <c r="B215" s="9"/>
      <c r="D215" s="1"/>
      <c r="E215" s="1"/>
      <c r="F215" s="1"/>
      <c r="G215" s="1"/>
      <c r="H215" s="7"/>
    </row>
    <row r="216" spans="1:8" x14ac:dyDescent="0.25">
      <c r="A216" s="9"/>
      <c r="B216" s="9"/>
      <c r="D216" s="1"/>
      <c r="E216" s="1"/>
      <c r="F216" s="1"/>
      <c r="G216" s="1"/>
      <c r="H216" s="7"/>
    </row>
    <row r="217" spans="1:8" x14ac:dyDescent="0.25">
      <c r="A217" s="9"/>
      <c r="B217" s="9"/>
      <c r="D217" s="1"/>
      <c r="E217" s="1"/>
      <c r="F217" s="1"/>
      <c r="G217" s="1"/>
      <c r="H217" s="7"/>
    </row>
    <row r="218" spans="1:8" x14ac:dyDescent="0.25">
      <c r="A218" s="9"/>
      <c r="B218" s="9"/>
      <c r="D218" s="1"/>
      <c r="E218" s="1"/>
      <c r="F218" s="1"/>
      <c r="G218" s="1"/>
      <c r="H218" s="7"/>
    </row>
    <row r="219" spans="1:8" x14ac:dyDescent="0.25">
      <c r="A219" s="9"/>
      <c r="B219" s="9"/>
      <c r="D219" s="1"/>
      <c r="E219" s="1"/>
      <c r="F219" s="1"/>
      <c r="G219" s="1"/>
      <c r="H219" s="7"/>
    </row>
    <row r="220" spans="1:8" x14ac:dyDescent="0.25">
      <c r="A220" s="9"/>
      <c r="B220" s="9"/>
      <c r="D220" s="1"/>
      <c r="E220" s="1"/>
      <c r="F220" s="1"/>
      <c r="G220" s="1"/>
      <c r="H220" s="7"/>
    </row>
    <row r="221" spans="1:8" x14ac:dyDescent="0.25">
      <c r="A221" s="9"/>
      <c r="B221" s="9"/>
      <c r="D221" s="1"/>
      <c r="E221" s="1"/>
      <c r="F221" s="1"/>
      <c r="G221" s="1"/>
      <c r="H221" s="7"/>
    </row>
    <row r="222" spans="1:8" x14ac:dyDescent="0.25">
      <c r="A222" s="9"/>
      <c r="B222" s="9"/>
      <c r="D222" s="1"/>
      <c r="E222" s="1"/>
      <c r="F222" s="1"/>
      <c r="G222" s="1"/>
      <c r="H222" s="7"/>
    </row>
    <row r="223" spans="1:8" x14ac:dyDescent="0.25">
      <c r="A223" s="9"/>
      <c r="B223" s="9"/>
      <c r="D223" s="1"/>
      <c r="E223" s="1"/>
      <c r="F223" s="1"/>
      <c r="G223" s="1"/>
      <c r="H223" s="7"/>
    </row>
    <row r="224" spans="1:8" x14ac:dyDescent="0.25">
      <c r="A224" s="9"/>
      <c r="B224" s="9"/>
      <c r="D224" s="1"/>
      <c r="E224" s="1"/>
      <c r="F224" s="1"/>
      <c r="G224" s="1"/>
      <c r="H224" s="7"/>
    </row>
    <row r="225" spans="1:8" x14ac:dyDescent="0.25">
      <c r="A225" s="9"/>
      <c r="B225" s="9"/>
      <c r="D225" s="1"/>
      <c r="E225" s="1"/>
      <c r="F225" s="1"/>
      <c r="G225" s="1"/>
      <c r="H225" s="7"/>
    </row>
    <row r="226" spans="1:8" x14ac:dyDescent="0.25">
      <c r="A226" s="9"/>
      <c r="B226" s="9"/>
      <c r="D226" s="1"/>
      <c r="E226" s="1"/>
      <c r="F226" s="1"/>
      <c r="G226" s="1"/>
      <c r="H226" s="7"/>
    </row>
    <row r="227" spans="1:8" x14ac:dyDescent="0.25">
      <c r="A227" s="9"/>
      <c r="B227" s="9"/>
      <c r="D227" s="1"/>
      <c r="E227" s="1"/>
      <c r="F227" s="1"/>
      <c r="G227" s="1"/>
      <c r="H227" s="7"/>
    </row>
    <row r="228" spans="1:8" x14ac:dyDescent="0.25">
      <c r="A228" s="9"/>
      <c r="B228" s="9"/>
      <c r="D228" s="1"/>
      <c r="E228" s="1"/>
      <c r="F228" s="1"/>
      <c r="G228" s="1"/>
      <c r="H228" s="7"/>
    </row>
    <row r="229" spans="1:8" x14ac:dyDescent="0.25">
      <c r="A229" s="9"/>
      <c r="B229" s="9"/>
      <c r="D229" s="1"/>
      <c r="E229" s="1"/>
      <c r="F229" s="1"/>
      <c r="G229" s="1"/>
      <c r="H229" s="7"/>
    </row>
    <row r="230" spans="1:8" x14ac:dyDescent="0.25">
      <c r="A230" s="9"/>
      <c r="B230" s="9"/>
      <c r="D230" s="1"/>
      <c r="E230" s="1"/>
      <c r="F230" s="1"/>
      <c r="G230" s="1"/>
      <c r="H230" s="7"/>
    </row>
    <row r="231" spans="1:8" x14ac:dyDescent="0.25">
      <c r="A231" s="9"/>
      <c r="B231" s="9"/>
      <c r="D231" s="1"/>
      <c r="E231" s="1"/>
      <c r="F231" s="1"/>
      <c r="G231" s="1"/>
      <c r="H231" s="7"/>
    </row>
    <row r="232" spans="1:8" x14ac:dyDescent="0.25">
      <c r="A232" s="9"/>
      <c r="B232" s="9"/>
      <c r="D232" s="1"/>
      <c r="E232" s="1"/>
      <c r="F232" s="1"/>
      <c r="G232" s="1"/>
      <c r="H232" s="7"/>
    </row>
    <row r="233" spans="1:8" x14ac:dyDescent="0.25">
      <c r="A233" s="9"/>
      <c r="B233" s="9"/>
      <c r="D233" s="1"/>
      <c r="E233" s="1"/>
      <c r="F233" s="1"/>
      <c r="G233" s="1"/>
      <c r="H233" s="7"/>
    </row>
    <row r="234" spans="1:8" x14ac:dyDescent="0.25">
      <c r="A234" s="9"/>
      <c r="B234" s="9"/>
      <c r="D234" s="1"/>
      <c r="E234" s="1"/>
      <c r="F234" s="1"/>
      <c r="G234" s="1"/>
      <c r="H234" s="7"/>
    </row>
    <row r="235" spans="1:8" x14ac:dyDescent="0.25">
      <c r="A235" s="9"/>
      <c r="B235" s="9"/>
      <c r="D235" s="1"/>
      <c r="E235" s="1"/>
      <c r="F235" s="1"/>
      <c r="G235" s="1"/>
      <c r="H235" s="7"/>
    </row>
    <row r="236" spans="1:8" x14ac:dyDescent="0.25">
      <c r="A236" s="9"/>
      <c r="B236" s="9"/>
      <c r="D236" s="1"/>
      <c r="E236" s="1"/>
      <c r="F236" s="1"/>
      <c r="G236" s="1"/>
      <c r="H236" s="7"/>
    </row>
    <row r="237" spans="1:8" x14ac:dyDescent="0.25">
      <c r="A237" s="9"/>
      <c r="B237" s="9"/>
      <c r="D237" s="1"/>
      <c r="E237" s="1"/>
      <c r="F237" s="1"/>
      <c r="G237" s="1"/>
      <c r="H237" s="7"/>
    </row>
    <row r="238" spans="1:8" x14ac:dyDescent="0.25">
      <c r="A238" s="9"/>
      <c r="B238" s="9"/>
      <c r="D238" s="1"/>
      <c r="E238" s="1"/>
      <c r="F238" s="1"/>
      <c r="G238" s="1"/>
      <c r="H238" s="7"/>
    </row>
    <row r="239" spans="1:8" x14ac:dyDescent="0.25">
      <c r="A239" s="9"/>
      <c r="B239" s="9"/>
      <c r="D239" s="1"/>
      <c r="E239" s="1"/>
      <c r="F239" s="1"/>
      <c r="G239" s="1"/>
      <c r="H239" s="7"/>
    </row>
    <row r="240" spans="1:8" x14ac:dyDescent="0.25">
      <c r="A240" s="9"/>
      <c r="B240" s="9"/>
      <c r="D240" s="1"/>
      <c r="E240" s="1"/>
      <c r="F240" s="1"/>
      <c r="G240" s="1"/>
      <c r="H240" s="7"/>
    </row>
    <row r="241" spans="1:8" x14ac:dyDescent="0.25">
      <c r="A241" s="9"/>
      <c r="B241" s="9"/>
      <c r="D241" s="1"/>
      <c r="E241" s="1"/>
      <c r="F241" s="1"/>
      <c r="G241" s="1"/>
      <c r="H241" s="7"/>
    </row>
    <row r="242" spans="1:8" x14ac:dyDescent="0.25">
      <c r="A242" s="9"/>
      <c r="B242" s="9"/>
      <c r="D242" s="1"/>
      <c r="E242" s="1"/>
      <c r="F242" s="1"/>
      <c r="G242" s="1"/>
      <c r="H242" s="7"/>
    </row>
    <row r="243" spans="1:8" x14ac:dyDescent="0.25">
      <c r="A243" s="9"/>
      <c r="B243" s="9"/>
      <c r="D243" s="1"/>
      <c r="E243" s="1"/>
      <c r="F243" s="1"/>
      <c r="G243" s="1"/>
      <c r="H243" s="7"/>
    </row>
    <row r="244" spans="1:8" x14ac:dyDescent="0.25">
      <c r="A244" s="9"/>
      <c r="B244" s="9"/>
      <c r="D244" s="1"/>
      <c r="E244" s="1"/>
      <c r="F244" s="1"/>
      <c r="G244" s="1"/>
      <c r="H244" s="7"/>
    </row>
    <row r="245" spans="1:8" x14ac:dyDescent="0.25">
      <c r="A245" s="9"/>
      <c r="B245" s="9"/>
      <c r="D245" s="1"/>
      <c r="E245" s="1"/>
      <c r="F245" s="1"/>
      <c r="G245" s="1"/>
      <c r="H245" s="7"/>
    </row>
    <row r="246" spans="1:8" x14ac:dyDescent="0.25">
      <c r="A246" s="9"/>
      <c r="B246" s="9"/>
      <c r="D246" s="1"/>
      <c r="E246" s="1"/>
      <c r="F246" s="1"/>
      <c r="G246" s="1"/>
      <c r="H246" s="7"/>
    </row>
    <row r="247" spans="1:8" x14ac:dyDescent="0.25">
      <c r="A247" s="9"/>
      <c r="B247" s="9"/>
      <c r="D247" s="1"/>
      <c r="E247" s="1"/>
      <c r="F247" s="1"/>
      <c r="G247" s="1"/>
      <c r="H247" s="7"/>
    </row>
    <row r="248" spans="1:8" x14ac:dyDescent="0.25">
      <c r="A248" s="9"/>
      <c r="B248" s="9"/>
      <c r="D248" s="1"/>
      <c r="E248" s="1"/>
      <c r="F248" s="1"/>
      <c r="G248" s="1"/>
      <c r="H248" s="7"/>
    </row>
    <row r="249" spans="1:8" x14ac:dyDescent="0.25">
      <c r="A249" s="9"/>
      <c r="B249" s="9"/>
      <c r="D249" s="1"/>
      <c r="E249" s="1"/>
      <c r="F249" s="1"/>
      <c r="G249" s="1"/>
      <c r="H249" s="7"/>
    </row>
    <row r="250" spans="1:8" x14ac:dyDescent="0.25">
      <c r="A250" s="9"/>
      <c r="B250" s="9"/>
      <c r="D250" s="1"/>
      <c r="E250" s="1"/>
      <c r="F250" s="1"/>
      <c r="G250" s="1"/>
      <c r="H250" s="7"/>
    </row>
    <row r="251" spans="1:8" x14ac:dyDescent="0.25">
      <c r="A251" s="9"/>
      <c r="B251" s="9"/>
      <c r="D251" s="1"/>
      <c r="E251" s="1"/>
      <c r="F251" s="1"/>
      <c r="G251" s="1"/>
      <c r="H251" s="7"/>
    </row>
    <row r="252" spans="1:8" x14ac:dyDescent="0.25">
      <c r="A252" s="9"/>
      <c r="B252" s="9"/>
      <c r="D252" s="1"/>
      <c r="E252" s="1"/>
      <c r="F252" s="1"/>
      <c r="G252" s="1"/>
      <c r="H252" s="7"/>
    </row>
    <row r="253" spans="1:8" x14ac:dyDescent="0.25">
      <c r="A253" s="9"/>
      <c r="B253" s="9"/>
      <c r="D253" s="1"/>
      <c r="E253" s="1"/>
      <c r="F253" s="1"/>
      <c r="G253" s="1"/>
      <c r="H253" s="7"/>
    </row>
    <row r="254" spans="1:8" x14ac:dyDescent="0.25">
      <c r="A254" s="9"/>
      <c r="B254" s="9"/>
      <c r="D254" s="1"/>
      <c r="E254" s="1"/>
      <c r="F254" s="1"/>
      <c r="G254" s="1"/>
      <c r="H254" s="7"/>
    </row>
    <row r="255" spans="1:8" x14ac:dyDescent="0.25">
      <c r="A255" s="9"/>
      <c r="B255" s="9"/>
      <c r="D255" s="1"/>
      <c r="E255" s="1"/>
      <c r="F255" s="1"/>
      <c r="G255" s="1"/>
      <c r="H255" s="7"/>
    </row>
    <row r="256" spans="1:8" x14ac:dyDescent="0.25">
      <c r="A256" s="9"/>
      <c r="B256" s="9"/>
      <c r="D256" s="1"/>
      <c r="E256" s="1"/>
      <c r="F256" s="1"/>
      <c r="G256" s="1"/>
      <c r="H256" s="7"/>
    </row>
    <row r="257" spans="1:8" x14ac:dyDescent="0.25">
      <c r="A257" s="9"/>
      <c r="B257" s="9"/>
      <c r="D257" s="1"/>
      <c r="E257" s="1"/>
      <c r="F257" s="1"/>
      <c r="G257" s="1"/>
      <c r="H257" s="7"/>
    </row>
    <row r="258" spans="1:8" x14ac:dyDescent="0.25">
      <c r="A258" s="9"/>
      <c r="B258" s="9"/>
      <c r="D258" s="1"/>
      <c r="E258" s="1"/>
      <c r="F258" s="1"/>
      <c r="G258" s="1"/>
      <c r="H258" s="7"/>
    </row>
    <row r="259" spans="1:8" x14ac:dyDescent="0.25">
      <c r="A259" s="9"/>
      <c r="B259" s="9"/>
      <c r="D259" s="1"/>
      <c r="E259" s="1"/>
      <c r="F259" s="1"/>
      <c r="G259" s="1"/>
      <c r="H259" s="7"/>
    </row>
    <row r="260" spans="1:8" x14ac:dyDescent="0.25">
      <c r="A260" s="9"/>
      <c r="B260" s="9"/>
      <c r="D260" s="1"/>
      <c r="E260" s="1"/>
      <c r="F260" s="1"/>
      <c r="G260" s="1"/>
      <c r="H260" s="7"/>
    </row>
    <row r="261" spans="1:8" x14ac:dyDescent="0.25">
      <c r="A261" s="9"/>
      <c r="B261" s="9"/>
      <c r="D261" s="1"/>
      <c r="E261" s="1"/>
      <c r="F261" s="1"/>
      <c r="G261" s="1"/>
      <c r="H261" s="7"/>
    </row>
    <row r="262" spans="1:8" x14ac:dyDescent="0.25">
      <c r="A262" s="9"/>
      <c r="B262" s="9"/>
      <c r="D262" s="1"/>
      <c r="E262" s="1"/>
      <c r="F262" s="1"/>
      <c r="G262" s="1"/>
      <c r="H262" s="7"/>
    </row>
    <row r="263" spans="1:8" x14ac:dyDescent="0.25">
      <c r="A263" s="9"/>
      <c r="B263" s="9"/>
      <c r="D263" s="1"/>
      <c r="E263" s="1"/>
      <c r="F263" s="1"/>
      <c r="G263" s="1"/>
      <c r="H263" s="7"/>
    </row>
    <row r="264" spans="1:8" x14ac:dyDescent="0.25">
      <c r="A264" s="9"/>
      <c r="B264" s="9"/>
      <c r="D264" s="1"/>
      <c r="E264" s="1"/>
      <c r="F264" s="1"/>
      <c r="G264" s="1"/>
      <c r="H264" s="7"/>
    </row>
    <row r="265" spans="1:8" x14ac:dyDescent="0.25">
      <c r="A265" s="9"/>
      <c r="B265" s="9"/>
      <c r="D265" s="1"/>
      <c r="E265" s="1"/>
      <c r="F265" s="1"/>
      <c r="G265" s="1"/>
      <c r="H265" s="7"/>
    </row>
    <row r="266" spans="1:8" x14ac:dyDescent="0.25">
      <c r="A266" s="9"/>
      <c r="B266" s="9"/>
      <c r="D266" s="1"/>
      <c r="E266" s="1"/>
      <c r="F266" s="1"/>
      <c r="G266" s="1"/>
      <c r="H266" s="7"/>
    </row>
    <row r="267" spans="1:8" x14ac:dyDescent="0.25">
      <c r="A267" s="9"/>
      <c r="B267" s="9"/>
      <c r="D267" s="1"/>
      <c r="E267" s="1"/>
      <c r="F267" s="1"/>
      <c r="G267" s="1"/>
      <c r="H267" s="7"/>
    </row>
    <row r="268" spans="1:8" x14ac:dyDescent="0.25">
      <c r="A268" s="9"/>
      <c r="B268" s="9"/>
      <c r="D268" s="1"/>
      <c r="E268" s="1"/>
      <c r="F268" s="1"/>
      <c r="G268" s="1"/>
      <c r="H268" s="7"/>
    </row>
    <row r="269" spans="1:8" x14ac:dyDescent="0.25">
      <c r="A269" s="9"/>
      <c r="B269" s="9"/>
      <c r="D269" s="1"/>
      <c r="E269" s="1"/>
      <c r="F269" s="1"/>
      <c r="G269" s="1"/>
      <c r="H269" s="7"/>
    </row>
    <row r="270" spans="1:8" x14ac:dyDescent="0.25">
      <c r="A270" s="9"/>
      <c r="B270" s="9"/>
      <c r="D270" s="1"/>
      <c r="E270" s="1"/>
      <c r="F270" s="1"/>
      <c r="G270" s="1"/>
      <c r="H270" s="7"/>
    </row>
    <row r="271" spans="1:8" x14ac:dyDescent="0.25">
      <c r="A271" s="9"/>
      <c r="B271" s="9"/>
      <c r="D271" s="1"/>
      <c r="E271" s="1"/>
      <c r="F271" s="1"/>
      <c r="G271" s="1"/>
      <c r="H271" s="7"/>
    </row>
    <row r="272" spans="1:8" x14ac:dyDescent="0.25">
      <c r="A272" s="9"/>
      <c r="B272" s="9"/>
      <c r="D272" s="1"/>
      <c r="E272" s="1"/>
      <c r="F272" s="1"/>
      <c r="G272" s="1"/>
      <c r="H272" s="7"/>
    </row>
    <row r="273" spans="1:8" x14ac:dyDescent="0.25">
      <c r="A273" s="9"/>
      <c r="B273" s="9"/>
      <c r="D273" s="1"/>
      <c r="E273" s="1"/>
      <c r="F273" s="1"/>
      <c r="G273" s="1"/>
      <c r="H273" s="7"/>
    </row>
    <row r="274" spans="1:8" x14ac:dyDescent="0.25">
      <c r="A274" s="9"/>
      <c r="B274" s="9"/>
      <c r="D274" s="1"/>
      <c r="E274" s="1"/>
      <c r="F274" s="1"/>
      <c r="G274" s="1"/>
      <c r="H274" s="7"/>
    </row>
    <row r="275" spans="1:8" x14ac:dyDescent="0.25">
      <c r="A275" s="9"/>
      <c r="B275" s="9"/>
      <c r="D275" s="1"/>
      <c r="E275" s="1"/>
      <c r="F275" s="1"/>
      <c r="G275" s="1"/>
      <c r="H275" s="7"/>
    </row>
    <row r="276" spans="1:8" x14ac:dyDescent="0.25">
      <c r="A276" s="9"/>
      <c r="B276" s="9"/>
      <c r="D276" s="1"/>
      <c r="E276" s="1"/>
      <c r="F276" s="1"/>
      <c r="G276" s="1"/>
      <c r="H276" s="7"/>
    </row>
    <row r="277" spans="1:8" x14ac:dyDescent="0.25">
      <c r="A277" s="9"/>
      <c r="B277" s="9"/>
      <c r="D277" s="1"/>
      <c r="E277" s="1"/>
      <c r="F277" s="1"/>
      <c r="G277" s="1"/>
      <c r="H277" s="7"/>
    </row>
    <row r="278" spans="1:8" x14ac:dyDescent="0.25">
      <c r="A278" s="2"/>
      <c r="B278" s="9"/>
      <c r="D278" s="1"/>
      <c r="E278" s="1"/>
      <c r="F278" s="1"/>
      <c r="G278" s="1"/>
      <c r="H278" s="7"/>
    </row>
    <row r="279" spans="1:8" x14ac:dyDescent="0.25">
      <c r="A279" s="2"/>
      <c r="B279" s="9"/>
      <c r="D279" s="1"/>
      <c r="E279" s="1"/>
      <c r="F279" s="1"/>
      <c r="G279" s="1"/>
      <c r="H279" s="7"/>
    </row>
    <row r="280" spans="1:8" x14ac:dyDescent="0.25">
      <c r="A280" s="2"/>
      <c r="B280" s="9"/>
      <c r="D280" s="1"/>
      <c r="E280" s="1"/>
      <c r="F280" s="1"/>
      <c r="G280" s="1"/>
      <c r="H280" s="7"/>
    </row>
    <row r="281" spans="1:8" x14ac:dyDescent="0.25">
      <c r="A281" s="2"/>
      <c r="B281" s="9"/>
      <c r="D281" s="1"/>
      <c r="E281" s="1"/>
      <c r="F281" s="1"/>
      <c r="G281" s="1"/>
      <c r="H281" s="7"/>
    </row>
    <row r="282" spans="1:8" x14ac:dyDescent="0.25">
      <c r="A282" s="2"/>
      <c r="B282" s="9"/>
      <c r="D282" s="1"/>
      <c r="E282" s="1"/>
      <c r="F282" s="1"/>
      <c r="G282" s="1"/>
      <c r="H282" s="7"/>
    </row>
    <row r="283" spans="1:8" x14ac:dyDescent="0.25">
      <c r="A283" s="2"/>
      <c r="B283" s="9"/>
      <c r="D283" s="1"/>
      <c r="E283" s="1"/>
      <c r="F283" s="1"/>
      <c r="G283" s="1"/>
      <c r="H283" s="7"/>
    </row>
    <row r="284" spans="1:8" x14ac:dyDescent="0.25">
      <c r="A284" s="2"/>
      <c r="B284" s="9"/>
      <c r="D284" s="1"/>
      <c r="E284" s="1"/>
      <c r="F284" s="1"/>
      <c r="G284" s="1"/>
      <c r="H284" s="7"/>
    </row>
    <row r="285" spans="1:8" x14ac:dyDescent="0.25">
      <c r="A285" s="2"/>
      <c r="B285" s="9"/>
      <c r="D285" s="1"/>
      <c r="E285" s="1"/>
      <c r="F285" s="1"/>
      <c r="G285" s="1"/>
      <c r="H285" s="7"/>
    </row>
    <row r="286" spans="1:8" x14ac:dyDescent="0.25">
      <c r="A286" s="2"/>
      <c r="B286" s="9"/>
      <c r="D286" s="1"/>
      <c r="E286" s="1"/>
      <c r="F286" s="1"/>
      <c r="G286" s="1"/>
      <c r="H286" s="7"/>
    </row>
    <row r="287" spans="1:8" x14ac:dyDescent="0.25">
      <c r="A287" s="2"/>
      <c r="B287" s="9"/>
      <c r="D287" s="1"/>
      <c r="E287" s="1"/>
      <c r="F287" s="1"/>
      <c r="G287" s="1"/>
      <c r="H287" s="7"/>
    </row>
    <row r="288" spans="1:8" x14ac:dyDescent="0.25">
      <c r="A288" s="2"/>
      <c r="B288" s="9"/>
      <c r="D288" s="1"/>
      <c r="E288" s="1"/>
      <c r="F288" s="1"/>
      <c r="G288" s="1"/>
      <c r="H288" s="7"/>
    </row>
    <row r="289" spans="1:8" x14ac:dyDescent="0.25">
      <c r="A289" s="2"/>
      <c r="B289" s="9"/>
      <c r="D289" s="1"/>
      <c r="E289" s="1"/>
      <c r="F289" s="1"/>
      <c r="G289" s="1"/>
      <c r="H289" s="7"/>
    </row>
    <row r="290" spans="1:8" x14ac:dyDescent="0.25">
      <c r="A290" s="2"/>
      <c r="B290" s="9"/>
      <c r="D290" s="1"/>
      <c r="E290" s="1"/>
      <c r="F290" s="1"/>
      <c r="G290" s="1"/>
      <c r="H290" s="7"/>
    </row>
    <row r="291" spans="1:8" x14ac:dyDescent="0.25">
      <c r="A291" s="2"/>
      <c r="B291" s="9"/>
      <c r="D291" s="1"/>
      <c r="E291" s="1"/>
      <c r="F291" s="1"/>
      <c r="G291" s="1"/>
      <c r="H291" s="7"/>
    </row>
    <row r="292" spans="1:8" x14ac:dyDescent="0.25">
      <c r="A292" s="2"/>
      <c r="B292" s="9"/>
      <c r="D292" s="1"/>
      <c r="E292" s="1"/>
      <c r="F292" s="1"/>
      <c r="G292" s="1"/>
      <c r="H292" s="7"/>
    </row>
    <row r="293" spans="1:8" x14ac:dyDescent="0.25">
      <c r="A293" s="2"/>
      <c r="B293" s="9"/>
      <c r="D293" s="1"/>
      <c r="E293" s="1"/>
      <c r="F293" s="1"/>
      <c r="G293" s="1"/>
      <c r="H293" s="7"/>
    </row>
    <row r="294" spans="1:8" x14ac:dyDescent="0.25">
      <c r="A294" s="2"/>
      <c r="B294" s="9"/>
      <c r="D294" s="1"/>
      <c r="E294" s="1"/>
      <c r="F294" s="1"/>
      <c r="G294" s="1"/>
      <c r="H294" s="7"/>
    </row>
    <row r="295" spans="1:8" x14ac:dyDescent="0.25">
      <c r="A295" s="2"/>
      <c r="B295" s="9"/>
      <c r="D295" s="1"/>
      <c r="E295" s="1"/>
      <c r="F295" s="1"/>
      <c r="G295" s="1"/>
      <c r="H295" s="7"/>
    </row>
    <row r="296" spans="1:8" x14ac:dyDescent="0.25">
      <c r="A296" s="2"/>
      <c r="B296" s="9"/>
      <c r="D296" s="1"/>
      <c r="E296" s="1"/>
      <c r="F296" s="1"/>
      <c r="G296" s="1"/>
      <c r="H296" s="7"/>
    </row>
    <row r="297" spans="1:8" x14ac:dyDescent="0.25">
      <c r="A297" s="2"/>
      <c r="B297" s="9"/>
      <c r="D297" s="1"/>
      <c r="E297" s="1"/>
      <c r="F297" s="1"/>
      <c r="G297" s="1"/>
      <c r="H297" s="7"/>
    </row>
    <row r="298" spans="1:8" x14ac:dyDescent="0.25">
      <c r="A298" s="2"/>
      <c r="B298" s="9"/>
      <c r="D298" s="1"/>
      <c r="E298" s="1"/>
      <c r="F298" s="1"/>
      <c r="G298" s="1"/>
      <c r="H298" s="7"/>
    </row>
    <row r="299" spans="1:8" x14ac:dyDescent="0.25">
      <c r="A299" s="2"/>
      <c r="B299" s="9"/>
      <c r="D299" s="1"/>
      <c r="E299" s="1"/>
      <c r="F299" s="1"/>
      <c r="G299" s="1"/>
      <c r="H299" s="7"/>
    </row>
    <row r="300" spans="1:8" x14ac:dyDescent="0.25">
      <c r="A300" s="2"/>
      <c r="B300" s="9"/>
      <c r="D300" s="1"/>
      <c r="E300" s="1"/>
      <c r="F300" s="1"/>
      <c r="G300" s="1"/>
      <c r="H300" s="7"/>
    </row>
    <row r="301" spans="1:8" x14ac:dyDescent="0.25">
      <c r="A301" s="2"/>
      <c r="B301" s="9"/>
      <c r="D301" s="1"/>
      <c r="E301" s="1"/>
      <c r="F301" s="1"/>
      <c r="G301" s="1"/>
      <c r="H301" s="7"/>
    </row>
    <row r="302" spans="1:8" x14ac:dyDescent="0.25">
      <c r="A302" s="2"/>
      <c r="B302" s="9"/>
      <c r="D302" s="1"/>
      <c r="E302" s="1"/>
      <c r="F302" s="1"/>
      <c r="G302" s="1"/>
      <c r="H302" s="7"/>
    </row>
    <row r="303" spans="1:8" x14ac:dyDescent="0.25">
      <c r="A303" s="2"/>
      <c r="B303" s="9"/>
      <c r="D303" s="1"/>
      <c r="E303" s="1"/>
      <c r="F303" s="1"/>
      <c r="G303" s="1"/>
      <c r="H303" s="7"/>
    </row>
    <row r="304" spans="1:8" x14ac:dyDescent="0.25">
      <c r="A304" s="2"/>
      <c r="B304" s="9"/>
      <c r="D304" s="1"/>
      <c r="E304" s="1"/>
      <c r="F304" s="1"/>
      <c r="G304" s="1"/>
      <c r="H304" s="7"/>
    </row>
    <row r="305" spans="1:8" x14ac:dyDescent="0.25">
      <c r="A305" s="2"/>
      <c r="B305" s="9"/>
      <c r="D305" s="1"/>
      <c r="E305" s="1"/>
      <c r="F305" s="1"/>
      <c r="G305" s="1"/>
      <c r="H305" s="7"/>
    </row>
    <row r="306" spans="1:8" x14ac:dyDescent="0.25">
      <c r="A306" s="2"/>
      <c r="B306" s="9"/>
      <c r="D306" s="1"/>
      <c r="E306" s="1"/>
      <c r="F306" s="1"/>
      <c r="G306" s="1"/>
      <c r="H306" s="7"/>
    </row>
    <row r="307" spans="1:8" x14ac:dyDescent="0.25">
      <c r="A307" s="2"/>
      <c r="B307" s="9"/>
      <c r="D307" s="1"/>
      <c r="E307" s="1"/>
      <c r="F307" s="1"/>
      <c r="G307" s="1"/>
      <c r="H307" s="7"/>
    </row>
    <row r="308" spans="1:8" x14ac:dyDescent="0.25">
      <c r="A308" s="2"/>
      <c r="B308" s="9"/>
      <c r="D308" s="1"/>
      <c r="E308" s="1"/>
      <c r="F308" s="1"/>
      <c r="G308" s="1"/>
      <c r="H308" s="7"/>
    </row>
    <row r="309" spans="1:8" x14ac:dyDescent="0.25">
      <c r="A309" s="2"/>
      <c r="B309" s="9"/>
      <c r="D309" s="1"/>
      <c r="E309" s="1"/>
      <c r="F309" s="1"/>
      <c r="G309" s="1"/>
      <c r="H309" s="7"/>
    </row>
    <row r="310" spans="1:8" x14ac:dyDescent="0.25">
      <c r="A310" s="2"/>
      <c r="B310" s="9"/>
      <c r="D310" s="1"/>
      <c r="E310" s="1"/>
      <c r="F310" s="1"/>
      <c r="G310" s="1"/>
      <c r="H310" s="7"/>
    </row>
    <row r="311" spans="1:8" x14ac:dyDescent="0.25">
      <c r="A311" s="2"/>
      <c r="B311" s="9"/>
      <c r="D311" s="1"/>
      <c r="E311" s="1"/>
      <c r="F311" s="1"/>
      <c r="G311" s="1"/>
      <c r="H311" s="7"/>
    </row>
    <row r="312" spans="1:8" x14ac:dyDescent="0.25">
      <c r="A312" s="2"/>
      <c r="B312" s="9"/>
      <c r="D312" s="1"/>
      <c r="E312" s="1"/>
      <c r="F312" s="1"/>
      <c r="G312" s="1"/>
      <c r="H312" s="7"/>
    </row>
    <row r="313" spans="1:8" x14ac:dyDescent="0.25">
      <c r="A313" s="2"/>
      <c r="B313" s="9"/>
      <c r="D313" s="1"/>
      <c r="E313" s="1"/>
      <c r="F313" s="1"/>
      <c r="G313" s="1"/>
      <c r="H313" s="7"/>
    </row>
    <row r="314" spans="1:8" x14ac:dyDescent="0.25">
      <c r="A314" s="2"/>
      <c r="B314" s="9"/>
      <c r="D314" s="1"/>
      <c r="E314" s="1"/>
      <c r="F314" s="1"/>
      <c r="G314" s="1"/>
      <c r="H314" s="7"/>
    </row>
    <row r="315" spans="1:8" x14ac:dyDescent="0.25">
      <c r="A315" s="2"/>
      <c r="B315" s="9"/>
      <c r="D315" s="1"/>
      <c r="E315" s="1"/>
      <c r="F315" s="1"/>
      <c r="G315" s="1"/>
      <c r="H315" s="7"/>
    </row>
    <row r="316" spans="1:8" x14ac:dyDescent="0.25">
      <c r="A316" s="2"/>
      <c r="B316" s="9"/>
      <c r="D316" s="1"/>
      <c r="E316" s="1"/>
      <c r="F316" s="1"/>
      <c r="G316" s="1"/>
      <c r="H316" s="7"/>
    </row>
    <row r="317" spans="1:8" x14ac:dyDescent="0.25">
      <c r="A317" s="2"/>
      <c r="B317" s="9"/>
      <c r="D317" s="1"/>
      <c r="E317" s="1"/>
      <c r="F317" s="1"/>
      <c r="G317" s="1"/>
      <c r="H317" s="7"/>
    </row>
    <row r="318" spans="1:8" x14ac:dyDescent="0.25">
      <c r="A318" s="2"/>
      <c r="B318" s="9"/>
      <c r="D318" s="1"/>
      <c r="E318" s="1"/>
      <c r="F318" s="1"/>
      <c r="G318" s="1"/>
      <c r="H318" s="7"/>
    </row>
    <row r="319" spans="1:8" x14ac:dyDescent="0.25">
      <c r="A319" s="2"/>
      <c r="B319" s="9"/>
      <c r="D319" s="1"/>
      <c r="E319" s="1"/>
      <c r="F319" s="1"/>
      <c r="G319" s="1"/>
      <c r="H319" s="7"/>
    </row>
    <row r="320" spans="1:8" x14ac:dyDescent="0.25">
      <c r="A320" s="2"/>
      <c r="B320" s="9"/>
      <c r="D320" s="1"/>
      <c r="E320" s="1"/>
      <c r="F320" s="1"/>
      <c r="G320" s="1"/>
      <c r="H320" s="7"/>
    </row>
    <row r="321" spans="1:8" x14ac:dyDescent="0.25">
      <c r="A321" s="2"/>
      <c r="B321" s="9"/>
      <c r="D321" s="1"/>
      <c r="E321" s="1"/>
      <c r="F321" s="1"/>
      <c r="G321" s="1"/>
      <c r="H321" s="7"/>
    </row>
    <row r="322" spans="1:8" x14ac:dyDescent="0.25">
      <c r="A322" s="2"/>
      <c r="B322" s="9"/>
      <c r="D322" s="1"/>
      <c r="E322" s="1"/>
      <c r="F322" s="1"/>
      <c r="G322" s="1"/>
      <c r="H322" s="7"/>
    </row>
    <row r="323" spans="1:8" x14ac:dyDescent="0.25">
      <c r="A323" s="2"/>
      <c r="B323" s="9"/>
      <c r="D323" s="1"/>
      <c r="E323" s="1"/>
      <c r="F323" s="1"/>
      <c r="G323" s="1"/>
      <c r="H323" s="7"/>
    </row>
    <row r="324" spans="1:8" x14ac:dyDescent="0.25">
      <c r="A324" s="2"/>
      <c r="B324" s="9"/>
      <c r="D324" s="1"/>
      <c r="E324" s="1"/>
      <c r="F324" s="1"/>
      <c r="G324" s="1"/>
      <c r="H324" s="7"/>
    </row>
    <row r="325" spans="1:8" x14ac:dyDescent="0.25">
      <c r="A325" s="2"/>
      <c r="B325" s="9"/>
      <c r="D325" s="1"/>
      <c r="E325" s="1"/>
      <c r="F325" s="1"/>
      <c r="G325" s="1"/>
      <c r="H325" s="7"/>
    </row>
    <row r="326" spans="1:8" x14ac:dyDescent="0.25">
      <c r="A326" s="2"/>
      <c r="B326" s="9"/>
      <c r="D326" s="1"/>
      <c r="E326" s="1"/>
      <c r="F326" s="1"/>
      <c r="G326" s="1"/>
      <c r="H326" s="7"/>
    </row>
    <row r="327" spans="1:8" x14ac:dyDescent="0.25">
      <c r="A327" s="2"/>
      <c r="B327" s="9"/>
      <c r="D327" s="1"/>
      <c r="E327" s="1"/>
      <c r="F327" s="1"/>
      <c r="G327" s="1"/>
      <c r="H327" s="7"/>
    </row>
    <row r="328" spans="1:8" x14ac:dyDescent="0.25">
      <c r="D328" s="1"/>
      <c r="E328" s="1"/>
      <c r="F328" s="1"/>
      <c r="G328" s="1"/>
      <c r="H328" s="7"/>
    </row>
    <row r="329" spans="1:8" x14ac:dyDescent="0.25">
      <c r="D329" s="1"/>
      <c r="E329" s="1"/>
      <c r="F329" s="1"/>
      <c r="G329" s="1"/>
      <c r="H329" s="7"/>
    </row>
    <row r="330" spans="1:8" x14ac:dyDescent="0.25">
      <c r="D330" s="1"/>
      <c r="E330" s="1"/>
      <c r="F330" s="1"/>
      <c r="G330" s="1"/>
      <c r="H330" s="7"/>
    </row>
    <row r="331" spans="1:8" x14ac:dyDescent="0.25">
      <c r="D331" s="1"/>
      <c r="E331" s="1"/>
      <c r="F331" s="1"/>
      <c r="G331" s="1"/>
      <c r="H331" s="7"/>
    </row>
    <row r="332" spans="1:8" x14ac:dyDescent="0.25">
      <c r="D332" s="1"/>
      <c r="E332" s="1"/>
      <c r="F332" s="1"/>
      <c r="G332" s="1"/>
      <c r="H332" s="7"/>
    </row>
    <row r="333" spans="1:8" x14ac:dyDescent="0.25">
      <c r="D333" s="1"/>
      <c r="E333" s="1"/>
      <c r="F333" s="1"/>
      <c r="G333" s="1"/>
      <c r="H333" s="7"/>
    </row>
    <row r="334" spans="1:8" x14ac:dyDescent="0.25">
      <c r="D334" s="1"/>
      <c r="E334" s="1"/>
      <c r="F334" s="1"/>
      <c r="G334" s="1"/>
      <c r="H334" s="7"/>
    </row>
    <row r="335" spans="1:8" x14ac:dyDescent="0.25">
      <c r="D335" s="1"/>
      <c r="E335" s="1"/>
      <c r="F335" s="1"/>
      <c r="G335" s="1"/>
      <c r="H335" s="7"/>
    </row>
    <row r="336" spans="1:8" x14ac:dyDescent="0.25">
      <c r="D336" s="1"/>
      <c r="E336" s="1"/>
      <c r="F336" s="1"/>
      <c r="G336" s="1"/>
      <c r="H336" s="7"/>
    </row>
    <row r="337" spans="4:8" x14ac:dyDescent="0.25">
      <c r="D337" s="1"/>
      <c r="E337" s="1"/>
      <c r="F337" s="1"/>
      <c r="G337" s="1"/>
      <c r="H337" s="7"/>
    </row>
    <row r="338" spans="4:8" x14ac:dyDescent="0.25">
      <c r="D338" s="1"/>
      <c r="E338" s="1"/>
      <c r="F338" s="1"/>
      <c r="G338" s="1"/>
      <c r="H338" s="7"/>
    </row>
    <row r="339" spans="4:8" x14ac:dyDescent="0.25">
      <c r="D339" s="1"/>
      <c r="E339" s="1"/>
      <c r="F339" s="1"/>
      <c r="G339" s="1"/>
      <c r="H339" s="7"/>
    </row>
    <row r="340" spans="4:8" x14ac:dyDescent="0.25">
      <c r="D340" s="1"/>
      <c r="E340" s="1"/>
      <c r="F340" s="1"/>
      <c r="G340" s="1"/>
      <c r="H340" s="7"/>
    </row>
    <row r="341" spans="4:8" x14ac:dyDescent="0.25">
      <c r="D341" s="1"/>
      <c r="E341" s="1"/>
      <c r="F341" s="1"/>
      <c r="G341" s="1"/>
      <c r="H341" s="7"/>
    </row>
    <row r="342" spans="4:8" x14ac:dyDescent="0.25">
      <c r="D342" s="1"/>
      <c r="E342" s="1"/>
      <c r="F342" s="1"/>
      <c r="G342" s="1"/>
      <c r="H342" s="7"/>
    </row>
    <row r="343" spans="4:8" x14ac:dyDescent="0.25">
      <c r="D343" s="1"/>
      <c r="E343" s="1"/>
      <c r="F343" s="1"/>
      <c r="G343" s="1"/>
      <c r="H343" s="7"/>
    </row>
    <row r="344" spans="4:8" x14ac:dyDescent="0.25">
      <c r="D344" s="1"/>
      <c r="E344" s="1"/>
      <c r="F344" s="1"/>
      <c r="G344" s="1"/>
      <c r="H344" s="7"/>
    </row>
    <row r="345" spans="4:8" x14ac:dyDescent="0.25">
      <c r="D345" s="1"/>
      <c r="E345" s="1"/>
      <c r="F345" s="1"/>
      <c r="G345" s="1"/>
      <c r="H345" s="7"/>
    </row>
    <row r="346" spans="4:8" x14ac:dyDescent="0.25">
      <c r="D346" s="1"/>
      <c r="E346" s="1"/>
      <c r="F346" s="1"/>
      <c r="G346" s="1"/>
      <c r="H346" s="7"/>
    </row>
    <row r="347" spans="4:8" x14ac:dyDescent="0.25">
      <c r="D347" s="1"/>
      <c r="E347" s="1"/>
      <c r="F347" s="1"/>
      <c r="G347" s="1"/>
      <c r="H347" s="7"/>
    </row>
    <row r="348" spans="4:8" x14ac:dyDescent="0.25">
      <c r="D348" s="1"/>
      <c r="E348" s="1"/>
      <c r="F348" s="1"/>
      <c r="G348" s="1"/>
      <c r="H348" s="7"/>
    </row>
    <row r="349" spans="4:8" x14ac:dyDescent="0.25">
      <c r="D349" s="1"/>
      <c r="E349" s="1"/>
      <c r="F349" s="1"/>
      <c r="G349" s="1"/>
      <c r="H349" s="7"/>
    </row>
    <row r="350" spans="4:8" x14ac:dyDescent="0.25">
      <c r="D350" s="1"/>
      <c r="E350" s="1"/>
      <c r="F350" s="1"/>
      <c r="G350" s="1"/>
      <c r="H350" s="7"/>
    </row>
    <row r="351" spans="4:8" x14ac:dyDescent="0.25">
      <c r="D351" s="1"/>
      <c r="E351" s="1"/>
      <c r="F351" s="1"/>
      <c r="G351" s="1"/>
      <c r="H351" s="7"/>
    </row>
    <row r="352" spans="4:8" x14ac:dyDescent="0.25">
      <c r="D352" s="1"/>
      <c r="E352" s="1"/>
      <c r="F352" s="1"/>
      <c r="G352" s="1"/>
      <c r="H352" s="7"/>
    </row>
    <row r="353" spans="4:8" x14ac:dyDescent="0.25">
      <c r="D353" s="1"/>
      <c r="E353" s="1"/>
      <c r="F353" s="1"/>
      <c r="G353" s="1"/>
      <c r="H353" s="7"/>
    </row>
    <row r="354" spans="4:8" x14ac:dyDescent="0.25">
      <c r="D354" s="1"/>
      <c r="E354" s="1"/>
      <c r="F354" s="1"/>
      <c r="G354" s="1"/>
      <c r="H354" s="7"/>
    </row>
    <row r="355" spans="4:8" x14ac:dyDescent="0.25">
      <c r="D355" s="1"/>
      <c r="E355" s="1"/>
      <c r="F355" s="1"/>
      <c r="G355" s="1"/>
      <c r="H355" s="7"/>
    </row>
    <row r="356" spans="4:8" x14ac:dyDescent="0.25">
      <c r="D356" s="1"/>
      <c r="E356" s="1"/>
      <c r="F356" s="1"/>
      <c r="G356" s="1"/>
      <c r="H356" s="7"/>
    </row>
    <row r="357" spans="4:8" x14ac:dyDescent="0.25">
      <c r="D357" s="1"/>
      <c r="E357" s="1"/>
      <c r="F357" s="1"/>
      <c r="G357" s="1"/>
      <c r="H357" s="7"/>
    </row>
    <row r="358" spans="4:8" x14ac:dyDescent="0.25">
      <c r="D358" s="1"/>
      <c r="E358" s="1"/>
      <c r="F358" s="1"/>
      <c r="G358" s="1"/>
      <c r="H358" s="7"/>
    </row>
    <row r="359" spans="4:8" x14ac:dyDescent="0.25">
      <c r="D359" s="1"/>
      <c r="E359" s="1"/>
      <c r="F359" s="1"/>
      <c r="G359" s="1"/>
      <c r="H359" s="7"/>
    </row>
    <row r="360" spans="4:8" x14ac:dyDescent="0.25">
      <c r="D360" s="1"/>
      <c r="E360" s="1"/>
      <c r="F360" s="1"/>
      <c r="G360" s="1"/>
      <c r="H360" s="7"/>
    </row>
    <row r="361" spans="4:8" x14ac:dyDescent="0.25">
      <c r="D361" s="1"/>
      <c r="E361" s="1"/>
      <c r="F361" s="1"/>
      <c r="G361" s="1"/>
      <c r="H361" s="7"/>
    </row>
    <row r="362" spans="4:8" x14ac:dyDescent="0.25">
      <c r="D362" s="1"/>
      <c r="E362" s="1"/>
      <c r="F362" s="1"/>
      <c r="G362" s="1"/>
      <c r="H362" s="7"/>
    </row>
    <row r="363" spans="4:8" x14ac:dyDescent="0.25">
      <c r="D363" s="1"/>
      <c r="E363" s="1"/>
      <c r="F363" s="1"/>
      <c r="G363" s="1"/>
      <c r="H363" s="7"/>
    </row>
    <row r="364" spans="4:8" x14ac:dyDescent="0.25">
      <c r="D364" s="1"/>
      <c r="E364" s="1"/>
      <c r="F364" s="1"/>
      <c r="G364" s="1"/>
      <c r="H364" s="7"/>
    </row>
    <row r="365" spans="4:8" x14ac:dyDescent="0.25">
      <c r="D365" s="1"/>
      <c r="E365" s="1"/>
      <c r="F365" s="1"/>
      <c r="G365" s="1"/>
      <c r="H365" s="7"/>
    </row>
    <row r="366" spans="4:8" x14ac:dyDescent="0.25">
      <c r="D366" s="1"/>
      <c r="E366" s="1"/>
      <c r="F366" s="1"/>
      <c r="G366" s="1"/>
      <c r="H366" s="7"/>
    </row>
    <row r="367" spans="4:8" x14ac:dyDescent="0.25">
      <c r="D367" s="1"/>
      <c r="E367" s="1"/>
      <c r="F367" s="1"/>
      <c r="G367" s="1"/>
      <c r="H367" s="7"/>
    </row>
    <row r="368" spans="4:8" x14ac:dyDescent="0.25">
      <c r="D368" s="1"/>
      <c r="E368" s="1"/>
      <c r="F368" s="1"/>
      <c r="G368" s="1"/>
      <c r="H368" s="7"/>
    </row>
    <row r="369" spans="4:8" x14ac:dyDescent="0.25">
      <c r="D369" s="1"/>
      <c r="E369" s="1"/>
      <c r="F369" s="1"/>
      <c r="G369" s="1"/>
      <c r="H369" s="7"/>
    </row>
    <row r="370" spans="4:8" x14ac:dyDescent="0.25">
      <c r="D370" s="1"/>
      <c r="E370" s="1"/>
      <c r="F370" s="1"/>
      <c r="G370" s="1"/>
      <c r="H370" s="7"/>
    </row>
    <row r="371" spans="4:8" x14ac:dyDescent="0.25">
      <c r="D371" s="1"/>
      <c r="E371" s="1"/>
      <c r="F371" s="1"/>
      <c r="G371" s="1"/>
      <c r="H371" s="7"/>
    </row>
    <row r="372" spans="4:8" x14ac:dyDescent="0.25">
      <c r="D372" s="1"/>
      <c r="E372" s="1"/>
      <c r="F372" s="1"/>
      <c r="G372" s="1"/>
      <c r="H372" s="7"/>
    </row>
    <row r="373" spans="4:8" x14ac:dyDescent="0.25">
      <c r="D373" s="1"/>
      <c r="E373" s="1"/>
      <c r="F373" s="1"/>
      <c r="G373" s="1"/>
      <c r="H373" s="7"/>
    </row>
    <row r="374" spans="4:8" x14ac:dyDescent="0.25">
      <c r="D374" s="1"/>
      <c r="E374" s="1"/>
      <c r="F374" s="1"/>
      <c r="G374" s="1"/>
      <c r="H374" s="7"/>
    </row>
    <row r="375" spans="4:8" x14ac:dyDescent="0.25">
      <c r="D375" s="1"/>
      <c r="E375" s="1"/>
      <c r="F375" s="1"/>
      <c r="G375" s="1"/>
      <c r="H375" s="7"/>
    </row>
    <row r="376" spans="4:8" x14ac:dyDescent="0.25">
      <c r="D376" s="1"/>
      <c r="E376" s="1"/>
      <c r="F376" s="1"/>
      <c r="G376" s="1"/>
      <c r="H376" s="7"/>
    </row>
    <row r="377" spans="4:8" x14ac:dyDescent="0.25">
      <c r="D377" s="1"/>
      <c r="E377" s="1"/>
      <c r="F377" s="1"/>
      <c r="G377" s="1"/>
      <c r="H377" s="7"/>
    </row>
    <row r="378" spans="4:8" x14ac:dyDescent="0.25">
      <c r="D378" s="1"/>
      <c r="E378" s="1"/>
      <c r="F378" s="1"/>
      <c r="G378" s="1"/>
      <c r="H378" s="7"/>
    </row>
    <row r="379" spans="4:8" x14ac:dyDescent="0.25">
      <c r="D379" s="1"/>
      <c r="E379" s="1"/>
      <c r="F379" s="1"/>
      <c r="G379" s="1"/>
      <c r="H379" s="7"/>
    </row>
    <row r="380" spans="4:8" x14ac:dyDescent="0.25">
      <c r="D380" s="1"/>
      <c r="E380" s="1"/>
      <c r="F380" s="1"/>
      <c r="G380" s="1"/>
      <c r="H380" s="7"/>
    </row>
    <row r="381" spans="4:8" x14ac:dyDescent="0.25">
      <c r="D381" s="1"/>
      <c r="E381" s="1"/>
      <c r="F381" s="1"/>
      <c r="G381" s="1"/>
      <c r="H381" s="7"/>
    </row>
    <row r="382" spans="4:8" x14ac:dyDescent="0.25">
      <c r="D382" s="1"/>
      <c r="E382" s="1"/>
      <c r="F382" s="1"/>
      <c r="G382" s="1"/>
      <c r="H382" s="7"/>
    </row>
    <row r="383" spans="4:8" x14ac:dyDescent="0.25">
      <c r="D383" s="1"/>
      <c r="E383" s="1"/>
      <c r="F383" s="1"/>
      <c r="G383" s="1"/>
      <c r="H383" s="7"/>
    </row>
    <row r="384" spans="4:8" x14ac:dyDescent="0.25">
      <c r="D384" s="1"/>
      <c r="E384" s="1"/>
      <c r="F384" s="1"/>
      <c r="G384" s="1"/>
      <c r="H384" s="7"/>
    </row>
    <row r="385" spans="4:8" x14ac:dyDescent="0.25">
      <c r="D385" s="1"/>
      <c r="E385" s="1"/>
      <c r="F385" s="1"/>
      <c r="G385" s="1"/>
      <c r="H385" s="7"/>
    </row>
    <row r="386" spans="4:8" x14ac:dyDescent="0.25">
      <c r="D386" s="1"/>
      <c r="E386" s="1"/>
      <c r="F386" s="1"/>
      <c r="G386" s="1"/>
      <c r="H386" s="7"/>
    </row>
    <row r="387" spans="4:8" x14ac:dyDescent="0.25">
      <c r="D387" s="1"/>
      <c r="E387" s="1"/>
      <c r="F387" s="1"/>
      <c r="G387" s="1"/>
      <c r="H387" s="7"/>
    </row>
    <row r="388" spans="4:8" x14ac:dyDescent="0.25">
      <c r="D388" s="1"/>
      <c r="E388" s="1"/>
      <c r="F388" s="1"/>
      <c r="G388" s="1"/>
      <c r="H388" s="7"/>
    </row>
    <row r="389" spans="4:8" x14ac:dyDescent="0.25">
      <c r="D389" s="1"/>
      <c r="E389" s="1"/>
      <c r="F389" s="1"/>
      <c r="G389" s="1"/>
      <c r="H389" s="7"/>
    </row>
    <row r="390" spans="4:8" x14ac:dyDescent="0.25">
      <c r="D390" s="1"/>
      <c r="E390" s="1"/>
      <c r="F390" s="1"/>
      <c r="G390" s="1"/>
      <c r="H390" s="7"/>
    </row>
    <row r="391" spans="4:8" x14ac:dyDescent="0.25">
      <c r="D391" s="1"/>
      <c r="E391" s="1"/>
      <c r="F391" s="1"/>
      <c r="G391" s="1"/>
      <c r="H391" s="7"/>
    </row>
    <row r="392" spans="4:8" x14ac:dyDescent="0.25">
      <c r="D392" s="1"/>
      <c r="E392" s="1"/>
      <c r="F392" s="1"/>
      <c r="G392" s="1"/>
      <c r="H392" s="7"/>
    </row>
    <row r="393" spans="4:8" x14ac:dyDescent="0.25">
      <c r="D393" s="1"/>
      <c r="E393" s="1"/>
      <c r="F393" s="1"/>
      <c r="G393" s="1"/>
      <c r="H393" s="7"/>
    </row>
    <row r="394" spans="4:8" x14ac:dyDescent="0.25">
      <c r="D394" s="1"/>
      <c r="E394" s="1"/>
      <c r="F394" s="1"/>
      <c r="G394" s="1"/>
      <c r="H394" s="7"/>
    </row>
    <row r="395" spans="4:8" x14ac:dyDescent="0.25">
      <c r="D395" s="1"/>
      <c r="E395" s="1"/>
      <c r="F395" s="1"/>
      <c r="G395" s="1"/>
      <c r="H395" s="7"/>
    </row>
    <row r="396" spans="4:8" x14ac:dyDescent="0.25">
      <c r="D396" s="1"/>
      <c r="E396" s="1"/>
      <c r="F396" s="1"/>
      <c r="G396" s="1"/>
      <c r="H396" s="7"/>
    </row>
    <row r="397" spans="4:8" x14ac:dyDescent="0.25">
      <c r="D397" s="1"/>
      <c r="E397" s="1"/>
      <c r="F397" s="1"/>
      <c r="G397" s="1"/>
      <c r="H397" s="7"/>
    </row>
    <row r="398" spans="4:8" x14ac:dyDescent="0.25">
      <c r="D398" s="1"/>
      <c r="E398" s="1"/>
      <c r="F398" s="1"/>
      <c r="G398" s="1"/>
      <c r="H398" s="7"/>
    </row>
    <row r="399" spans="4:8" x14ac:dyDescent="0.25">
      <c r="D399" s="1"/>
      <c r="E399" s="1"/>
      <c r="F399" s="1"/>
      <c r="G399" s="1"/>
      <c r="H399" s="7"/>
    </row>
    <row r="400" spans="4:8" x14ac:dyDescent="0.25">
      <c r="D400" s="1"/>
      <c r="E400" s="1"/>
      <c r="F400" s="1"/>
      <c r="G400" s="1"/>
      <c r="H400" s="7"/>
    </row>
    <row r="401" spans="4:8" x14ac:dyDescent="0.25">
      <c r="D401" s="1"/>
      <c r="E401" s="1"/>
      <c r="F401" s="1"/>
      <c r="G401" s="1"/>
      <c r="H401" s="7"/>
    </row>
    <row r="402" spans="4:8" x14ac:dyDescent="0.25">
      <c r="D402" s="1"/>
      <c r="E402" s="1"/>
      <c r="F402" s="1"/>
      <c r="G402" s="1"/>
      <c r="H402" s="7"/>
    </row>
    <row r="403" spans="4:8" x14ac:dyDescent="0.25">
      <c r="D403" s="1"/>
      <c r="E403" s="1"/>
      <c r="F403" s="1"/>
      <c r="G403" s="1"/>
      <c r="H403" s="7"/>
    </row>
    <row r="404" spans="4:8" x14ac:dyDescent="0.25">
      <c r="D404" s="1"/>
      <c r="E404" s="1"/>
      <c r="F404" s="1"/>
      <c r="G404" s="1"/>
      <c r="H404" s="7"/>
    </row>
    <row r="405" spans="4:8" x14ac:dyDescent="0.25">
      <c r="D405" s="1"/>
      <c r="E405" s="1"/>
      <c r="F405" s="1"/>
      <c r="G405" s="1"/>
      <c r="H405" s="7"/>
    </row>
    <row r="406" spans="4:8" x14ac:dyDescent="0.25">
      <c r="D406" s="1"/>
      <c r="E406" s="1"/>
      <c r="F406" s="1"/>
      <c r="G406" s="1"/>
      <c r="H406" s="7"/>
    </row>
    <row r="407" spans="4:8" x14ac:dyDescent="0.25">
      <c r="D407" s="1"/>
      <c r="E407" s="1"/>
      <c r="F407" s="1"/>
      <c r="G407" s="1"/>
      <c r="H407" s="7"/>
    </row>
    <row r="408" spans="4:8" x14ac:dyDescent="0.25">
      <c r="D408" s="1"/>
      <c r="E408" s="1"/>
      <c r="F408" s="1"/>
      <c r="G408" s="1"/>
      <c r="H408" s="7"/>
    </row>
    <row r="409" spans="4:8" x14ac:dyDescent="0.25">
      <c r="D409" s="1"/>
      <c r="E409" s="1"/>
      <c r="F409" s="1"/>
      <c r="G409" s="1"/>
      <c r="H409" s="7"/>
    </row>
    <row r="410" spans="4:8" x14ac:dyDescent="0.25">
      <c r="D410" s="1"/>
      <c r="E410" s="1"/>
      <c r="F410" s="1"/>
      <c r="G410" s="1"/>
      <c r="H410" s="7"/>
    </row>
    <row r="411" spans="4:8" x14ac:dyDescent="0.25">
      <c r="D411" s="1"/>
      <c r="E411" s="1"/>
      <c r="F411" s="1"/>
      <c r="G411" s="1"/>
      <c r="H411" s="7"/>
    </row>
    <row r="412" spans="4:8" x14ac:dyDescent="0.25">
      <c r="D412" s="1"/>
      <c r="E412" s="1"/>
      <c r="F412" s="1"/>
      <c r="G412" s="1"/>
      <c r="H412" s="7"/>
    </row>
    <row r="413" spans="4:8" x14ac:dyDescent="0.25">
      <c r="D413" s="1"/>
      <c r="E413" s="1"/>
      <c r="F413" s="1"/>
      <c r="G413" s="1"/>
      <c r="H413" s="7"/>
    </row>
    <row r="414" spans="4:8" x14ac:dyDescent="0.25">
      <c r="D414" s="1"/>
      <c r="E414" s="1"/>
      <c r="F414" s="1"/>
      <c r="G414" s="1"/>
      <c r="H414" s="7"/>
    </row>
    <row r="415" spans="4:8" x14ac:dyDescent="0.25">
      <c r="D415" s="1"/>
      <c r="E415" s="1"/>
      <c r="F415" s="1"/>
      <c r="G415" s="1"/>
      <c r="H415" s="7"/>
    </row>
    <row r="416" spans="4:8" x14ac:dyDescent="0.25">
      <c r="D416" s="1"/>
      <c r="E416" s="1"/>
      <c r="F416" s="1"/>
      <c r="G416" s="1"/>
      <c r="H416" s="7"/>
    </row>
    <row r="417" spans="4:8" x14ac:dyDescent="0.25">
      <c r="D417" s="1"/>
      <c r="E417" s="1"/>
      <c r="F417" s="1"/>
      <c r="G417" s="1"/>
      <c r="H417" s="7"/>
    </row>
    <row r="418" spans="4:8" x14ac:dyDescent="0.25">
      <c r="D418" s="1"/>
      <c r="E418" s="1"/>
      <c r="F418" s="1"/>
      <c r="G418" s="1"/>
      <c r="H418" s="7"/>
    </row>
    <row r="419" spans="4:8" x14ac:dyDescent="0.25">
      <c r="D419" s="1"/>
      <c r="E419" s="1"/>
      <c r="F419" s="1"/>
      <c r="G419" s="1"/>
      <c r="H419" s="7"/>
    </row>
    <row r="420" spans="4:8" x14ac:dyDescent="0.25">
      <c r="D420" s="1"/>
      <c r="E420" s="1"/>
      <c r="F420" s="1"/>
      <c r="G420" s="1"/>
      <c r="H420" s="7"/>
    </row>
    <row r="421" spans="4:8" x14ac:dyDescent="0.25">
      <c r="D421" s="1"/>
      <c r="E421" s="1"/>
      <c r="F421" s="1"/>
      <c r="G421" s="1"/>
      <c r="H421" s="7"/>
    </row>
    <row r="422" spans="4:8" x14ac:dyDescent="0.25">
      <c r="D422" s="1"/>
      <c r="E422" s="1"/>
      <c r="F422" s="1"/>
      <c r="G422" s="1"/>
    </row>
    <row r="423" spans="4:8" x14ac:dyDescent="0.25">
      <c r="D423" s="1"/>
      <c r="E423" s="1"/>
      <c r="F423" s="1"/>
      <c r="G423" s="1"/>
    </row>
    <row r="424" spans="4:8" x14ac:dyDescent="0.25">
      <c r="D424" s="1"/>
      <c r="E424" s="1"/>
      <c r="F424" s="1"/>
      <c r="G424" s="1"/>
    </row>
    <row r="425" spans="4:8" x14ac:dyDescent="0.25">
      <c r="D425" s="1"/>
      <c r="E425" s="1"/>
      <c r="F425" s="1"/>
      <c r="G425" s="1"/>
    </row>
    <row r="426" spans="4:8" x14ac:dyDescent="0.25">
      <c r="D426" s="1"/>
      <c r="E426" s="1"/>
      <c r="F426" s="1"/>
      <c r="G426" s="1"/>
    </row>
    <row r="427" spans="4:8" x14ac:dyDescent="0.25">
      <c r="D427" s="1"/>
      <c r="E427" s="1"/>
      <c r="F427" s="1"/>
      <c r="G427" s="1"/>
    </row>
  </sheetData>
  <autoFilter ref="A1:H207" xr:uid="{20734101-64DD-4AB4-BDAB-FC3F64E01F64}">
    <sortState xmlns:xlrd2="http://schemas.microsoft.com/office/spreadsheetml/2017/richdata2" ref="A2:H207">
      <sortCondition ref="C1:C207"/>
    </sortState>
  </autoFilter>
  <mergeCells count="6">
    <mergeCell ref="J1:N1"/>
    <mergeCell ref="J10:K10"/>
    <mergeCell ref="J16:K16"/>
    <mergeCell ref="M13:N13"/>
    <mergeCell ref="J2:K2"/>
    <mergeCell ref="M2:N2"/>
  </mergeCells>
  <conditionalFormatting sqref="B2:C207">
    <cfRule type="cellIs" dxfId="18" priority="10" operator="equal">
      <formula>$J$7</formula>
    </cfRule>
    <cfRule type="cellIs" dxfId="17" priority="11" operator="equal">
      <formula>$J$6</formula>
    </cfRule>
    <cfRule type="cellIs" dxfId="16" priority="12" operator="equal">
      <formula>$J$5</formula>
    </cfRule>
  </conditionalFormatting>
  <dataValidations count="1">
    <dataValidation type="list" allowBlank="1" showInputMessage="1" showErrorMessage="1" sqref="B165:B207" xr:uid="{375D5DDD-90A8-47F3-A78D-4BFC7E893463}">
      <formula1>$J$3:$J$7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39209BA-827C-4640-BF59-427E51BC5CF6}">
          <x14:formula1>
            <xm:f>'P&amp;L'!$C$30:$N$30</xm:f>
          </x14:formula1>
          <xm:sqref>A2:A207</xm:sqref>
        </x14:dataValidation>
        <x14:dataValidation type="list" allowBlank="1" showInputMessage="1" showErrorMessage="1" xr:uid="{01E9333C-ACCF-4BE3-9CBA-F9EBADD51243}">
          <x14:formula1>
            <xm:f>Dropdowns!$C$2:$C$9</xm:f>
          </x14:formula1>
          <xm:sqref>C2:C557</xm:sqref>
        </x14:dataValidation>
        <x14:dataValidation type="list" allowBlank="1" showInputMessage="1" showErrorMessage="1" xr:uid="{282093B6-B686-4FAF-BA6F-14AE4BD28E5E}">
          <x14:formula1>
            <xm:f>Dropdowns!$E$2:$E$4</xm:f>
          </x14:formula1>
          <xm:sqref>F2:F419</xm:sqref>
        </x14:dataValidation>
        <x14:dataValidation type="list" allowBlank="1" showInputMessage="1" showErrorMessage="1" xr:uid="{D1125E4A-BBB2-4014-A9CB-88C3D4CA61C5}">
          <x14:formula1>
            <xm:f>Dropdowns!$F$2:$F$5</xm:f>
          </x14:formula1>
          <xm:sqref>G2:G380</xm:sqref>
        </x14:dataValidation>
        <x14:dataValidation type="list" allowBlank="1" showInputMessage="1" showErrorMessage="1" xr:uid="{4D28CCD8-9DB1-4698-9DBF-28E6DFB85613}">
          <x14:formula1>
            <xm:f>Dropdowns!$D$3:$D$6</xm:f>
          </x14:formula1>
          <xm:sqref>B2:B164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38E1-B9BC-4897-81E8-BCD9A85AAE70}">
  <sheetPr codeName="Sheet2">
    <tabColor theme="9" tint="0.79998168889431442"/>
  </sheetPr>
  <dimension ref="A1:I427"/>
  <sheetViews>
    <sheetView showGridLines="0" workbookViewId="0">
      <selection activeCell="N41" sqref="N41"/>
    </sheetView>
  </sheetViews>
  <sheetFormatPr defaultRowHeight="15" x14ac:dyDescent="0.25"/>
  <cols>
    <col min="1" max="1" width="10.85546875" bestFit="1" customWidth="1"/>
    <col min="2" max="2" width="22.28515625" style="11" bestFit="1" customWidth="1"/>
    <col min="3" max="3" width="21.140625" customWidth="1"/>
    <col min="4" max="4" width="12.28515625" customWidth="1"/>
    <col min="5" max="5" width="21.140625" customWidth="1"/>
    <col min="6" max="6" width="46.7109375" customWidth="1"/>
    <col min="7" max="7" width="1.85546875" customWidth="1"/>
    <col min="8" max="8" width="22.28515625" bestFit="1" customWidth="1"/>
    <col min="9" max="9" width="11.5703125" bestFit="1" customWidth="1"/>
    <col min="10" max="12" width="14.28515625" customWidth="1"/>
  </cols>
  <sheetData>
    <row r="1" spans="1:9" ht="15.75" thickBot="1" x14ac:dyDescent="0.3">
      <c r="A1" s="3" t="s">
        <v>21</v>
      </c>
      <c r="B1" s="3" t="s">
        <v>55</v>
      </c>
      <c r="C1" s="3" t="s">
        <v>81</v>
      </c>
      <c r="D1" s="3" t="s">
        <v>0</v>
      </c>
      <c r="E1" s="3" t="s">
        <v>1</v>
      </c>
      <c r="F1" s="3" t="s">
        <v>2</v>
      </c>
      <c r="H1" s="209" t="s">
        <v>95</v>
      </c>
      <c r="I1" s="209"/>
    </row>
    <row r="2" spans="1:9" x14ac:dyDescent="0.25">
      <c r="A2" s="8"/>
      <c r="B2" s="10"/>
      <c r="C2" s="4"/>
      <c r="D2" s="5"/>
      <c r="E2" s="4"/>
      <c r="F2" s="6"/>
      <c r="H2" s="12" t="s">
        <v>10</v>
      </c>
      <c r="I2" s="13">
        <f>SUMIF($B$2:$B$425,H2,$D$2:$D$425)</f>
        <v>0</v>
      </c>
    </row>
    <row r="3" spans="1:9" x14ac:dyDescent="0.25">
      <c r="A3" s="8"/>
      <c r="B3" s="20"/>
      <c r="C3" s="4"/>
      <c r="D3" s="5"/>
      <c r="E3" s="4"/>
      <c r="F3" s="6"/>
      <c r="H3" s="14" t="s">
        <v>135</v>
      </c>
      <c r="I3" s="15">
        <f t="shared" ref="I3:I6" si="0">SUMIF($B$2:$B$425,H3,$D$2:$D$425)</f>
        <v>0</v>
      </c>
    </row>
    <row r="4" spans="1:9" x14ac:dyDescent="0.25">
      <c r="A4" s="8"/>
      <c r="B4" s="10"/>
      <c r="C4" s="4"/>
      <c r="D4" s="5"/>
      <c r="E4" s="4"/>
      <c r="F4" s="6"/>
      <c r="H4" s="14" t="s">
        <v>134</v>
      </c>
      <c r="I4" s="15">
        <f t="shared" si="0"/>
        <v>0</v>
      </c>
    </row>
    <row r="5" spans="1:9" x14ac:dyDescent="0.25">
      <c r="A5" s="8"/>
      <c r="B5" s="10"/>
      <c r="C5" s="4"/>
      <c r="D5" s="5"/>
      <c r="E5" s="4"/>
      <c r="F5" s="6"/>
      <c r="H5" s="14"/>
      <c r="I5" s="15">
        <f t="shared" si="0"/>
        <v>0</v>
      </c>
    </row>
    <row r="6" spans="1:9" x14ac:dyDescent="0.25">
      <c r="A6" s="8"/>
      <c r="B6" s="10"/>
      <c r="C6" s="4"/>
      <c r="D6" s="5"/>
      <c r="E6" s="4"/>
      <c r="F6" s="6"/>
      <c r="H6" s="16"/>
      <c r="I6" s="17">
        <f t="shared" si="0"/>
        <v>0</v>
      </c>
    </row>
    <row r="7" spans="1:9" ht="15.75" thickBot="1" x14ac:dyDescent="0.3">
      <c r="A7" s="8"/>
      <c r="B7" s="10"/>
      <c r="C7" s="4"/>
      <c r="D7" s="5"/>
      <c r="E7" s="4"/>
      <c r="F7" s="6"/>
      <c r="H7" s="18" t="s">
        <v>3</v>
      </c>
      <c r="I7" s="19">
        <f>SUM(I2:I6)</f>
        <v>0</v>
      </c>
    </row>
    <row r="8" spans="1:9" x14ac:dyDescent="0.25">
      <c r="A8" s="8"/>
      <c r="B8" s="10"/>
      <c r="C8" s="4"/>
      <c r="D8" s="5"/>
      <c r="E8" s="4"/>
      <c r="F8" s="6"/>
    </row>
    <row r="9" spans="1:9" x14ac:dyDescent="0.25">
      <c r="A9" s="8"/>
      <c r="B9" s="10"/>
      <c r="C9" s="4"/>
      <c r="D9" s="5"/>
      <c r="E9" s="4"/>
      <c r="F9" s="6"/>
    </row>
    <row r="10" spans="1:9" x14ac:dyDescent="0.25">
      <c r="A10" s="8"/>
      <c r="B10" s="10"/>
      <c r="C10" s="4"/>
      <c r="D10" s="5"/>
      <c r="E10" s="4"/>
      <c r="F10" s="6"/>
    </row>
    <row r="11" spans="1:9" x14ac:dyDescent="0.25">
      <c r="A11" s="8"/>
      <c r="B11" s="10"/>
      <c r="C11" s="4"/>
      <c r="D11" s="5"/>
      <c r="E11" s="4"/>
      <c r="F11" s="6"/>
    </row>
    <row r="12" spans="1:9" x14ac:dyDescent="0.25">
      <c r="A12" s="8"/>
      <c r="B12" s="10"/>
      <c r="C12" s="4"/>
      <c r="D12" s="5"/>
      <c r="E12" s="4"/>
      <c r="F12" s="6"/>
    </row>
    <row r="13" spans="1:9" x14ac:dyDescent="0.25">
      <c r="A13" s="8"/>
      <c r="B13" s="10"/>
      <c r="C13" s="4"/>
      <c r="D13" s="5"/>
      <c r="E13" s="4"/>
      <c r="F13" s="6"/>
    </row>
    <row r="14" spans="1:9" x14ac:dyDescent="0.25">
      <c r="A14" s="8"/>
      <c r="B14" s="10"/>
      <c r="C14" s="4"/>
      <c r="D14" s="5"/>
      <c r="E14" s="4"/>
      <c r="F14" s="6"/>
    </row>
    <row r="15" spans="1:9" x14ac:dyDescent="0.25">
      <c r="A15" s="8"/>
      <c r="B15" s="10"/>
      <c r="C15" s="4"/>
      <c r="D15" s="5"/>
      <c r="E15" s="4"/>
      <c r="F15" s="6"/>
    </row>
    <row r="16" spans="1:9" x14ac:dyDescent="0.25">
      <c r="A16" s="8"/>
      <c r="B16" s="10"/>
      <c r="C16" s="4"/>
      <c r="D16" s="5"/>
      <c r="E16" s="4"/>
      <c r="F16" s="6"/>
    </row>
    <row r="17" spans="1:6" x14ac:dyDescent="0.25">
      <c r="A17" s="8"/>
      <c r="B17" s="10"/>
      <c r="C17" s="4"/>
      <c r="D17" s="5"/>
      <c r="E17" s="4"/>
      <c r="F17" s="6"/>
    </row>
    <row r="18" spans="1:6" x14ac:dyDescent="0.25">
      <c r="A18" s="8"/>
      <c r="B18" s="10"/>
      <c r="C18" s="4"/>
      <c r="D18" s="5"/>
      <c r="E18" s="4"/>
      <c r="F18" s="6"/>
    </row>
    <row r="19" spans="1:6" x14ac:dyDescent="0.25">
      <c r="A19" s="8"/>
      <c r="B19" s="10"/>
      <c r="C19" s="4"/>
      <c r="D19" s="5"/>
      <c r="E19" s="4"/>
      <c r="F19" s="6"/>
    </row>
    <row r="20" spans="1:6" x14ac:dyDescent="0.25">
      <c r="A20" s="8"/>
      <c r="B20" s="10"/>
      <c r="C20" s="4"/>
      <c r="D20" s="5"/>
      <c r="E20" s="4"/>
      <c r="F20" s="6"/>
    </row>
    <row r="21" spans="1:6" x14ac:dyDescent="0.25">
      <c r="A21" s="8"/>
      <c r="B21" s="10"/>
      <c r="C21" s="4"/>
      <c r="D21" s="5"/>
      <c r="E21" s="4"/>
      <c r="F21" s="6"/>
    </row>
    <row r="22" spans="1:6" x14ac:dyDescent="0.25">
      <c r="A22" s="8"/>
      <c r="B22" s="10"/>
      <c r="C22" s="4"/>
      <c r="D22" s="5"/>
      <c r="E22" s="4"/>
      <c r="F22" s="6"/>
    </row>
    <row r="23" spans="1:6" x14ac:dyDescent="0.25">
      <c r="A23" s="8"/>
      <c r="B23" s="10"/>
      <c r="C23" s="4"/>
      <c r="D23" s="5"/>
      <c r="E23" s="4"/>
      <c r="F23" s="6"/>
    </row>
    <row r="24" spans="1:6" x14ac:dyDescent="0.25">
      <c r="A24" s="8"/>
      <c r="B24" s="10"/>
      <c r="C24" s="4"/>
      <c r="D24" s="5"/>
      <c r="E24" s="4"/>
      <c r="F24" s="6"/>
    </row>
    <row r="25" spans="1:6" x14ac:dyDescent="0.25">
      <c r="A25" s="8"/>
      <c r="B25" s="10"/>
      <c r="C25" s="4"/>
      <c r="D25" s="5"/>
      <c r="E25" s="4"/>
      <c r="F25" s="6"/>
    </row>
    <row r="26" spans="1:6" x14ac:dyDescent="0.25">
      <c r="A26" s="8"/>
      <c r="B26" s="10"/>
      <c r="C26" s="4"/>
      <c r="D26" s="5"/>
      <c r="E26" s="4"/>
      <c r="F26" s="6"/>
    </row>
    <row r="27" spans="1:6" x14ac:dyDescent="0.25">
      <c r="A27" s="8"/>
      <c r="B27" s="10"/>
      <c r="C27" s="4"/>
      <c r="D27" s="5"/>
      <c r="E27" s="4"/>
      <c r="F27" s="6"/>
    </row>
    <row r="28" spans="1:6" x14ac:dyDescent="0.25">
      <c r="A28" s="8"/>
      <c r="B28" s="10"/>
      <c r="C28" s="4"/>
      <c r="D28" s="5"/>
      <c r="E28" s="4"/>
      <c r="F28" s="6"/>
    </row>
    <row r="29" spans="1:6" x14ac:dyDescent="0.25">
      <c r="A29" s="8"/>
      <c r="B29" s="10"/>
      <c r="C29" s="4"/>
      <c r="D29" s="5"/>
      <c r="E29" s="4"/>
      <c r="F29" s="6"/>
    </row>
    <row r="30" spans="1:6" x14ac:dyDescent="0.25">
      <c r="A30" s="8"/>
      <c r="B30" s="10"/>
      <c r="C30" s="4"/>
      <c r="D30" s="5"/>
      <c r="E30" s="4"/>
      <c r="F30" s="6"/>
    </row>
    <row r="31" spans="1:6" x14ac:dyDescent="0.25">
      <c r="A31" s="8"/>
      <c r="B31" s="10"/>
      <c r="C31" s="4"/>
      <c r="D31" s="5"/>
      <c r="E31" s="4"/>
      <c r="F31" s="6"/>
    </row>
    <row r="32" spans="1:6" x14ac:dyDescent="0.25">
      <c r="A32" s="8"/>
      <c r="B32" s="10"/>
      <c r="C32" s="4"/>
      <c r="D32" s="5"/>
      <c r="E32" s="4"/>
      <c r="F32" s="6"/>
    </row>
    <row r="33" spans="1:6" x14ac:dyDescent="0.25">
      <c r="A33" s="8"/>
      <c r="B33" s="10"/>
      <c r="C33" s="4"/>
      <c r="D33" s="5"/>
      <c r="E33" s="4"/>
      <c r="F33" s="6"/>
    </row>
    <row r="34" spans="1:6" x14ac:dyDescent="0.25">
      <c r="A34" s="8"/>
      <c r="B34" s="10"/>
      <c r="C34" s="4"/>
      <c r="D34" s="5"/>
      <c r="E34" s="4"/>
      <c r="F34" s="6"/>
    </row>
    <row r="35" spans="1:6" x14ac:dyDescent="0.25">
      <c r="A35" s="8"/>
      <c r="B35" s="10"/>
      <c r="C35" s="4"/>
      <c r="D35" s="5"/>
      <c r="E35" s="4"/>
      <c r="F35" s="6"/>
    </row>
    <row r="36" spans="1:6" x14ac:dyDescent="0.25">
      <c r="A36" s="8"/>
      <c r="B36" s="10"/>
      <c r="C36" s="4"/>
      <c r="D36" s="5"/>
      <c r="E36" s="4"/>
      <c r="F36" s="6"/>
    </row>
    <row r="37" spans="1:6" x14ac:dyDescent="0.25">
      <c r="A37" s="8"/>
      <c r="B37" s="10"/>
      <c r="C37" s="4"/>
      <c r="D37" s="5"/>
      <c r="E37" s="4"/>
      <c r="F37" s="6"/>
    </row>
    <row r="38" spans="1:6" x14ac:dyDescent="0.25">
      <c r="A38" s="8"/>
      <c r="B38" s="10"/>
      <c r="C38" s="4"/>
      <c r="D38" s="5"/>
      <c r="E38" s="4"/>
      <c r="F38" s="6"/>
    </row>
    <row r="39" spans="1:6" x14ac:dyDescent="0.25">
      <c r="A39" s="8"/>
      <c r="B39" s="10"/>
      <c r="C39" s="4"/>
      <c r="D39" s="5"/>
      <c r="E39" s="4"/>
      <c r="F39" s="6"/>
    </row>
    <row r="40" spans="1:6" x14ac:dyDescent="0.25">
      <c r="A40" s="8"/>
      <c r="B40" s="10"/>
      <c r="C40" s="4"/>
      <c r="D40" s="5"/>
      <c r="E40" s="4"/>
      <c r="F40" s="6"/>
    </row>
    <row r="41" spans="1:6" x14ac:dyDescent="0.25">
      <c r="A41" s="8"/>
      <c r="B41" s="10"/>
      <c r="C41" s="4"/>
      <c r="D41" s="5"/>
      <c r="E41" s="4"/>
      <c r="F41" s="6"/>
    </row>
    <row r="42" spans="1:6" x14ac:dyDescent="0.25">
      <c r="A42" s="8"/>
      <c r="B42" s="10"/>
      <c r="C42" s="4"/>
      <c r="D42" s="5"/>
      <c r="E42" s="4"/>
      <c r="F42" s="6"/>
    </row>
    <row r="43" spans="1:6" x14ac:dyDescent="0.25">
      <c r="A43" s="8"/>
      <c r="B43" s="10"/>
      <c r="C43" s="4"/>
      <c r="D43" s="5"/>
      <c r="E43" s="4"/>
      <c r="F43" s="6"/>
    </row>
    <row r="44" spans="1:6" x14ac:dyDescent="0.25">
      <c r="A44" s="8"/>
      <c r="B44" s="10"/>
      <c r="C44" s="4"/>
      <c r="D44" s="5"/>
      <c r="E44" s="4"/>
      <c r="F44" s="6"/>
    </row>
    <row r="45" spans="1:6" x14ac:dyDescent="0.25">
      <c r="A45" s="8"/>
      <c r="B45" s="10"/>
      <c r="C45" s="4"/>
      <c r="D45" s="5"/>
      <c r="E45" s="4"/>
      <c r="F45" s="6"/>
    </row>
    <row r="46" spans="1:6" x14ac:dyDescent="0.25">
      <c r="A46" s="8"/>
      <c r="B46" s="10"/>
      <c r="C46" s="4"/>
      <c r="D46" s="5"/>
      <c r="E46" s="4"/>
      <c r="F46" s="6"/>
    </row>
    <row r="47" spans="1:6" x14ac:dyDescent="0.25">
      <c r="A47" s="8"/>
      <c r="B47" s="10"/>
      <c r="C47" s="4"/>
      <c r="D47" s="5"/>
      <c r="E47" s="4"/>
      <c r="F47" s="6"/>
    </row>
    <row r="48" spans="1:6" x14ac:dyDescent="0.25">
      <c r="A48" s="8"/>
      <c r="B48" s="10"/>
      <c r="C48" s="4"/>
      <c r="D48" s="5"/>
      <c r="E48" s="4"/>
      <c r="F48" s="6"/>
    </row>
    <row r="49" spans="1:6" x14ac:dyDescent="0.25">
      <c r="A49" s="8"/>
      <c r="B49" s="10"/>
      <c r="C49" s="4"/>
      <c r="D49" s="5"/>
      <c r="E49" s="4"/>
      <c r="F49" s="6"/>
    </row>
    <row r="50" spans="1:6" x14ac:dyDescent="0.25">
      <c r="A50" s="8"/>
      <c r="B50" s="10"/>
      <c r="C50" s="4"/>
      <c r="D50" s="5"/>
      <c r="E50" s="4"/>
      <c r="F50" s="6"/>
    </row>
    <row r="51" spans="1:6" x14ac:dyDescent="0.25">
      <c r="A51" s="8"/>
      <c r="B51" s="10"/>
      <c r="C51" s="4"/>
      <c r="D51" s="5"/>
      <c r="E51" s="4"/>
      <c r="F51" s="6"/>
    </row>
    <row r="52" spans="1:6" x14ac:dyDescent="0.25">
      <c r="A52" s="8"/>
      <c r="B52" s="10"/>
      <c r="C52" s="4"/>
      <c r="D52" s="5"/>
      <c r="E52" s="4"/>
      <c r="F52" s="6"/>
    </row>
    <row r="53" spans="1:6" x14ac:dyDescent="0.25">
      <c r="A53" s="8"/>
      <c r="B53" s="10"/>
      <c r="C53" s="4"/>
      <c r="D53" s="5"/>
      <c r="E53" s="4"/>
      <c r="F53" s="6"/>
    </row>
    <row r="54" spans="1:6" x14ac:dyDescent="0.25">
      <c r="A54" s="8"/>
      <c r="B54" s="10"/>
      <c r="C54" s="4"/>
      <c r="D54" s="5"/>
      <c r="E54" s="4"/>
      <c r="F54" s="6"/>
    </row>
    <row r="55" spans="1:6" x14ac:dyDescent="0.25">
      <c r="A55" s="8"/>
      <c r="B55" s="10"/>
      <c r="C55" s="4"/>
      <c r="D55" s="5"/>
      <c r="E55" s="4"/>
      <c r="F55" s="6"/>
    </row>
    <row r="56" spans="1:6" x14ac:dyDescent="0.25">
      <c r="A56" s="8"/>
      <c r="B56" s="10"/>
      <c r="C56" s="4"/>
      <c r="D56" s="5"/>
      <c r="E56" s="4"/>
      <c r="F56" s="6"/>
    </row>
    <row r="57" spans="1:6" x14ac:dyDescent="0.25">
      <c r="A57" s="8"/>
      <c r="B57" s="10"/>
      <c r="C57" s="4"/>
      <c r="D57" s="5"/>
      <c r="E57" s="4"/>
      <c r="F57" s="6"/>
    </row>
    <row r="58" spans="1:6" x14ac:dyDescent="0.25">
      <c r="A58" s="8"/>
      <c r="B58" s="10"/>
      <c r="C58" s="4"/>
      <c r="D58" s="5"/>
      <c r="E58" s="4"/>
      <c r="F58" s="6"/>
    </row>
    <row r="59" spans="1:6" x14ac:dyDescent="0.25">
      <c r="A59" s="8"/>
      <c r="B59" s="10"/>
      <c r="C59" s="4"/>
      <c r="D59" s="5"/>
      <c r="E59" s="4"/>
      <c r="F59" s="6"/>
    </row>
    <row r="60" spans="1:6" x14ac:dyDescent="0.25">
      <c r="A60" s="8"/>
      <c r="B60" s="10"/>
      <c r="C60" s="4"/>
      <c r="D60" s="5"/>
      <c r="E60" s="4"/>
      <c r="F60" s="6"/>
    </row>
    <row r="61" spans="1:6" x14ac:dyDescent="0.25">
      <c r="A61" s="8"/>
      <c r="B61" s="10"/>
      <c r="C61" s="4"/>
      <c r="D61" s="5"/>
      <c r="E61" s="4"/>
      <c r="F61" s="6"/>
    </row>
    <row r="62" spans="1:6" x14ac:dyDescent="0.25">
      <c r="A62" s="8"/>
      <c r="B62" s="10"/>
      <c r="C62" s="4"/>
      <c r="D62" s="5"/>
      <c r="E62" s="4"/>
      <c r="F62" s="6"/>
    </row>
    <row r="63" spans="1:6" x14ac:dyDescent="0.25">
      <c r="A63" s="8"/>
      <c r="B63" s="10"/>
      <c r="C63" s="4"/>
      <c r="D63" s="5"/>
      <c r="E63" s="4"/>
      <c r="F63" s="6"/>
    </row>
    <row r="64" spans="1:6" x14ac:dyDescent="0.25">
      <c r="A64" s="8"/>
      <c r="B64" s="10"/>
      <c r="C64" s="4"/>
      <c r="D64" s="5"/>
      <c r="E64" s="4"/>
      <c r="F64" s="6"/>
    </row>
    <row r="65" spans="1:6" x14ac:dyDescent="0.25">
      <c r="A65" s="8"/>
      <c r="B65" s="10"/>
      <c r="C65" s="4"/>
      <c r="D65" s="5"/>
      <c r="E65" s="4"/>
      <c r="F65" s="6"/>
    </row>
    <row r="66" spans="1:6" x14ac:dyDescent="0.25">
      <c r="A66" s="8"/>
      <c r="B66" s="10"/>
      <c r="C66" s="4"/>
      <c r="D66" s="5"/>
      <c r="E66" s="4"/>
      <c r="F66" s="6"/>
    </row>
    <row r="67" spans="1:6" x14ac:dyDescent="0.25">
      <c r="A67" s="8"/>
      <c r="B67" s="10"/>
      <c r="C67" s="4"/>
      <c r="D67" s="5"/>
      <c r="E67" s="4"/>
      <c r="F67" s="6"/>
    </row>
    <row r="68" spans="1:6" x14ac:dyDescent="0.25">
      <c r="A68" s="8"/>
      <c r="B68" s="10"/>
      <c r="C68" s="4"/>
      <c r="D68" s="5"/>
      <c r="E68" s="4"/>
      <c r="F68" s="6"/>
    </row>
    <row r="69" spans="1:6" x14ac:dyDescent="0.25">
      <c r="A69" s="8"/>
      <c r="B69" s="10"/>
      <c r="C69" s="4"/>
      <c r="D69" s="5"/>
      <c r="E69" s="4"/>
      <c r="F69" s="6"/>
    </row>
    <row r="70" spans="1:6" x14ac:dyDescent="0.25">
      <c r="A70" s="8"/>
      <c r="B70" s="10"/>
      <c r="C70" s="4"/>
      <c r="D70" s="5"/>
      <c r="E70" s="4"/>
      <c r="F70" s="6"/>
    </row>
    <row r="71" spans="1:6" x14ac:dyDescent="0.25">
      <c r="A71" s="8"/>
      <c r="B71" s="10"/>
      <c r="C71" s="4"/>
      <c r="D71" s="5"/>
      <c r="E71" s="4"/>
      <c r="F71" s="6"/>
    </row>
    <row r="72" spans="1:6" x14ac:dyDescent="0.25">
      <c r="A72" s="8"/>
      <c r="B72" s="10"/>
      <c r="C72" s="4"/>
      <c r="D72" s="5"/>
      <c r="E72" s="4"/>
      <c r="F72" s="6"/>
    </row>
    <row r="73" spans="1:6" x14ac:dyDescent="0.25">
      <c r="A73" s="8"/>
      <c r="B73" s="10"/>
      <c r="C73" s="4"/>
      <c r="D73" s="5"/>
      <c r="E73" s="4"/>
      <c r="F73" s="6"/>
    </row>
    <row r="74" spans="1:6" x14ac:dyDescent="0.25">
      <c r="A74" s="8"/>
      <c r="B74" s="10"/>
      <c r="C74" s="4"/>
      <c r="D74" s="5"/>
      <c r="E74" s="4"/>
      <c r="F74" s="6"/>
    </row>
    <row r="75" spans="1:6" x14ac:dyDescent="0.25">
      <c r="A75" s="8"/>
      <c r="B75" s="10"/>
      <c r="C75" s="4"/>
      <c r="D75" s="5"/>
      <c r="E75" s="4"/>
      <c r="F75" s="6"/>
    </row>
    <row r="76" spans="1:6" x14ac:dyDescent="0.25">
      <c r="A76" s="8"/>
      <c r="B76" s="10"/>
      <c r="C76" s="4"/>
      <c r="D76" s="5"/>
      <c r="E76" s="4"/>
      <c r="F76" s="6"/>
    </row>
    <row r="77" spans="1:6" x14ac:dyDescent="0.25">
      <c r="A77" s="8"/>
      <c r="B77" s="10"/>
      <c r="C77" s="4"/>
      <c r="D77" s="5"/>
      <c r="E77" s="4"/>
      <c r="F77" s="6"/>
    </row>
    <row r="78" spans="1:6" x14ac:dyDescent="0.25">
      <c r="A78" s="8"/>
      <c r="B78" s="10"/>
      <c r="C78" s="4"/>
      <c r="D78" s="5"/>
      <c r="E78" s="4"/>
      <c r="F78" s="6"/>
    </row>
    <row r="79" spans="1:6" x14ac:dyDescent="0.25">
      <c r="A79" s="8"/>
      <c r="B79" s="10"/>
      <c r="C79" s="4"/>
      <c r="D79" s="5"/>
      <c r="E79" s="4"/>
      <c r="F79" s="6"/>
    </row>
    <row r="80" spans="1:6" x14ac:dyDescent="0.25">
      <c r="A80" s="8"/>
      <c r="B80" s="10"/>
      <c r="C80" s="4"/>
      <c r="D80" s="5"/>
      <c r="E80" s="4"/>
      <c r="F80" s="6"/>
    </row>
    <row r="81" spans="1:6" x14ac:dyDescent="0.25">
      <c r="A81" s="8"/>
      <c r="B81" s="10"/>
      <c r="C81" s="4"/>
      <c r="D81" s="5"/>
      <c r="E81" s="4"/>
      <c r="F81" s="6"/>
    </row>
    <row r="82" spans="1:6" x14ac:dyDescent="0.25">
      <c r="A82" s="8"/>
      <c r="B82" s="10"/>
      <c r="C82" s="4"/>
      <c r="D82" s="5"/>
      <c r="E82" s="4"/>
      <c r="F82" s="6"/>
    </row>
    <row r="83" spans="1:6" x14ac:dyDescent="0.25">
      <c r="A83" s="8"/>
      <c r="B83" s="10"/>
      <c r="C83" s="4"/>
      <c r="D83" s="5"/>
      <c r="E83" s="4"/>
      <c r="F83" s="6"/>
    </row>
    <row r="84" spans="1:6" x14ac:dyDescent="0.25">
      <c r="A84" s="8"/>
      <c r="B84" s="10"/>
      <c r="C84" s="4"/>
      <c r="D84" s="5"/>
      <c r="E84" s="4"/>
      <c r="F84" s="6"/>
    </row>
    <row r="85" spans="1:6" x14ac:dyDescent="0.25">
      <c r="A85" s="8"/>
      <c r="B85" s="10"/>
      <c r="C85" s="4"/>
      <c r="D85" s="5"/>
      <c r="E85" s="4"/>
      <c r="F85" s="6"/>
    </row>
    <row r="86" spans="1:6" x14ac:dyDescent="0.25">
      <c r="A86" s="8"/>
      <c r="B86" s="10"/>
      <c r="C86" s="4"/>
      <c r="D86" s="5"/>
      <c r="E86" s="4"/>
      <c r="F86" s="6"/>
    </row>
    <row r="87" spans="1:6" x14ac:dyDescent="0.25">
      <c r="A87" s="8"/>
      <c r="B87" s="10"/>
      <c r="C87" s="4"/>
      <c r="D87" s="5"/>
      <c r="E87" s="4"/>
      <c r="F87" s="6"/>
    </row>
    <row r="88" spans="1:6" x14ac:dyDescent="0.25">
      <c r="A88" s="8"/>
      <c r="B88" s="10"/>
      <c r="C88" s="4"/>
      <c r="D88" s="5"/>
      <c r="E88" s="4"/>
      <c r="F88" s="6"/>
    </row>
    <row r="89" spans="1:6" x14ac:dyDescent="0.25">
      <c r="A89" s="8"/>
      <c r="B89" s="10"/>
      <c r="C89" s="4"/>
      <c r="D89" s="5"/>
      <c r="E89" s="4"/>
      <c r="F89" s="6"/>
    </row>
    <row r="90" spans="1:6" x14ac:dyDescent="0.25">
      <c r="A90" s="8"/>
      <c r="B90" s="10"/>
      <c r="C90" s="4"/>
      <c r="D90" s="5"/>
      <c r="E90" s="4"/>
      <c r="F90" s="6"/>
    </row>
    <row r="91" spans="1:6" x14ac:dyDescent="0.25">
      <c r="A91" s="8"/>
      <c r="B91" s="10"/>
      <c r="C91" s="4"/>
      <c r="D91" s="5"/>
      <c r="E91" s="4"/>
      <c r="F91" s="6"/>
    </row>
    <row r="92" spans="1:6" x14ac:dyDescent="0.25">
      <c r="A92" s="8"/>
      <c r="B92" s="10"/>
      <c r="C92" s="4"/>
      <c r="D92" s="5"/>
      <c r="E92" s="4"/>
      <c r="F92" s="6"/>
    </row>
    <row r="93" spans="1:6" x14ac:dyDescent="0.25">
      <c r="A93" s="8"/>
      <c r="B93" s="10"/>
      <c r="C93" s="4"/>
      <c r="D93" s="5"/>
      <c r="E93" s="4"/>
      <c r="F93" s="6"/>
    </row>
    <row r="94" spans="1:6" x14ac:dyDescent="0.25">
      <c r="A94" s="8"/>
      <c r="B94" s="10"/>
      <c r="C94" s="4"/>
      <c r="D94" s="5"/>
      <c r="E94" s="4"/>
      <c r="F94" s="6"/>
    </row>
    <row r="95" spans="1:6" x14ac:dyDescent="0.25">
      <c r="A95" s="8"/>
      <c r="B95" s="10"/>
      <c r="C95" s="4"/>
      <c r="D95" s="5"/>
      <c r="E95" s="4"/>
      <c r="F95" s="6"/>
    </row>
    <row r="96" spans="1:6" x14ac:dyDescent="0.25">
      <c r="A96" s="8"/>
      <c r="B96" s="10"/>
      <c r="C96" s="4"/>
      <c r="D96" s="5"/>
      <c r="E96" s="4"/>
      <c r="F96" s="6"/>
    </row>
    <row r="97" spans="1:6" x14ac:dyDescent="0.25">
      <c r="A97" s="8"/>
      <c r="B97" s="10"/>
      <c r="C97" s="4"/>
      <c r="D97" s="5"/>
      <c r="E97" s="4"/>
      <c r="F97" s="6"/>
    </row>
    <row r="98" spans="1:6" x14ac:dyDescent="0.25">
      <c r="A98" s="8"/>
      <c r="B98" s="10"/>
      <c r="C98" s="4"/>
      <c r="D98" s="5"/>
      <c r="E98" s="4"/>
      <c r="F98" s="6"/>
    </row>
    <row r="99" spans="1:6" x14ac:dyDescent="0.25">
      <c r="A99" s="8"/>
      <c r="B99" s="10"/>
      <c r="C99" s="4"/>
      <c r="D99" s="5"/>
      <c r="E99" s="4"/>
      <c r="F99" s="6"/>
    </row>
    <row r="100" spans="1:6" x14ac:dyDescent="0.25">
      <c r="A100" s="8"/>
      <c r="B100" s="10"/>
      <c r="C100" s="4"/>
      <c r="D100" s="5"/>
      <c r="E100" s="4"/>
      <c r="F100" s="6"/>
    </row>
    <row r="101" spans="1:6" x14ac:dyDescent="0.25">
      <c r="A101" s="8"/>
      <c r="B101" s="10"/>
      <c r="C101" s="4"/>
      <c r="D101" s="5"/>
      <c r="E101" s="4"/>
      <c r="F101" s="6"/>
    </row>
    <row r="102" spans="1:6" x14ac:dyDescent="0.25">
      <c r="A102" s="8"/>
      <c r="B102" s="10"/>
      <c r="C102" s="4"/>
      <c r="D102" s="5"/>
      <c r="E102" s="4"/>
      <c r="F102" s="6"/>
    </row>
    <row r="103" spans="1:6" x14ac:dyDescent="0.25">
      <c r="A103" s="8"/>
      <c r="B103" s="10"/>
      <c r="C103" s="4"/>
      <c r="D103" s="5"/>
      <c r="E103" s="4"/>
      <c r="F103" s="6"/>
    </row>
    <row r="104" spans="1:6" x14ac:dyDescent="0.25">
      <c r="A104" s="8"/>
      <c r="B104" s="10"/>
      <c r="C104" s="4"/>
      <c r="D104" s="5"/>
      <c r="E104" s="4"/>
      <c r="F104" s="6"/>
    </row>
    <row r="105" spans="1:6" x14ac:dyDescent="0.25">
      <c r="A105" s="8"/>
      <c r="B105" s="10"/>
      <c r="C105" s="4"/>
      <c r="D105" s="5"/>
      <c r="E105" s="4"/>
      <c r="F105" s="6"/>
    </row>
    <row r="106" spans="1:6" x14ac:dyDescent="0.25">
      <c r="A106" s="8"/>
      <c r="B106" s="10"/>
      <c r="C106" s="4"/>
      <c r="D106" s="5"/>
      <c r="E106" s="4"/>
      <c r="F106" s="6"/>
    </row>
    <row r="107" spans="1:6" x14ac:dyDescent="0.25">
      <c r="A107" s="8"/>
      <c r="B107" s="10"/>
      <c r="C107" s="4"/>
      <c r="D107" s="5"/>
      <c r="E107" s="4"/>
      <c r="F107" s="6"/>
    </row>
    <row r="108" spans="1:6" x14ac:dyDescent="0.25">
      <c r="A108" s="8"/>
      <c r="B108" s="10"/>
      <c r="C108" s="4"/>
      <c r="D108" s="5"/>
      <c r="E108" s="4"/>
      <c r="F108" s="6"/>
    </row>
    <row r="109" spans="1:6" x14ac:dyDescent="0.25">
      <c r="A109" s="8"/>
      <c r="B109" s="10"/>
      <c r="C109" s="4"/>
      <c r="D109" s="5"/>
      <c r="E109" s="4"/>
      <c r="F109" s="6"/>
    </row>
    <row r="110" spans="1:6" x14ac:dyDescent="0.25">
      <c r="A110" s="8"/>
      <c r="B110" s="10"/>
      <c r="C110" s="4"/>
      <c r="D110" s="5"/>
      <c r="E110" s="4"/>
      <c r="F110" s="6"/>
    </row>
    <row r="111" spans="1:6" x14ac:dyDescent="0.25">
      <c r="A111" s="8"/>
      <c r="B111" s="10"/>
      <c r="C111" s="4"/>
      <c r="D111" s="5"/>
      <c r="E111" s="4"/>
      <c r="F111" s="6"/>
    </row>
    <row r="112" spans="1:6" x14ac:dyDescent="0.25">
      <c r="A112" s="8"/>
      <c r="B112" s="10"/>
      <c r="C112" s="4"/>
      <c r="D112" s="5"/>
      <c r="E112" s="4"/>
      <c r="F112" s="6"/>
    </row>
    <row r="113" spans="1:6" x14ac:dyDescent="0.25">
      <c r="A113" s="8"/>
      <c r="B113" s="10"/>
      <c r="C113" s="4"/>
      <c r="D113" s="5"/>
      <c r="E113" s="4"/>
      <c r="F113" s="6"/>
    </row>
    <row r="114" spans="1:6" x14ac:dyDescent="0.25">
      <c r="A114" s="8"/>
      <c r="B114" s="10"/>
      <c r="C114" s="4"/>
      <c r="D114" s="5"/>
      <c r="E114" s="4"/>
      <c r="F114" s="6"/>
    </row>
    <row r="115" spans="1:6" x14ac:dyDescent="0.25">
      <c r="A115" s="8"/>
      <c r="B115" s="10"/>
      <c r="C115" s="4"/>
      <c r="D115" s="5"/>
      <c r="E115" s="4"/>
      <c r="F115" s="6"/>
    </row>
    <row r="116" spans="1:6" x14ac:dyDescent="0.25">
      <c r="A116" s="8"/>
      <c r="B116" s="10"/>
      <c r="C116" s="4"/>
      <c r="D116" s="5"/>
      <c r="E116" s="4"/>
      <c r="F116" s="6"/>
    </row>
    <row r="117" spans="1:6" x14ac:dyDescent="0.25">
      <c r="A117" s="8"/>
      <c r="B117" s="10"/>
      <c r="C117" s="4"/>
      <c r="D117" s="5"/>
      <c r="E117" s="4"/>
      <c r="F117" s="6"/>
    </row>
    <row r="118" spans="1:6" x14ac:dyDescent="0.25">
      <c r="A118" s="8"/>
      <c r="B118" s="10"/>
      <c r="C118" s="4"/>
      <c r="D118" s="5"/>
      <c r="E118" s="4"/>
      <c r="F118" s="6"/>
    </row>
    <row r="119" spans="1:6" x14ac:dyDescent="0.25">
      <c r="A119" s="8"/>
      <c r="B119" s="10"/>
      <c r="C119" s="4"/>
      <c r="D119" s="5"/>
      <c r="E119" s="4"/>
      <c r="F119" s="6"/>
    </row>
    <row r="120" spans="1:6" x14ac:dyDescent="0.25">
      <c r="A120" s="8"/>
      <c r="B120" s="10"/>
      <c r="C120" s="4"/>
      <c r="D120" s="5"/>
      <c r="E120" s="4"/>
      <c r="F120" s="6"/>
    </row>
    <row r="121" spans="1:6" x14ac:dyDescent="0.25">
      <c r="A121" s="8"/>
      <c r="B121" s="10"/>
      <c r="C121" s="4"/>
      <c r="D121" s="5"/>
      <c r="E121" s="4"/>
      <c r="F121" s="6"/>
    </row>
    <row r="122" spans="1:6" x14ac:dyDescent="0.25">
      <c r="A122" s="8"/>
      <c r="B122" s="10"/>
      <c r="C122" s="4"/>
      <c r="D122" s="5"/>
      <c r="E122" s="4"/>
      <c r="F122" s="6"/>
    </row>
    <row r="123" spans="1:6" x14ac:dyDescent="0.25">
      <c r="A123" s="8"/>
      <c r="B123" s="10"/>
      <c r="C123" s="4"/>
      <c r="D123" s="5"/>
      <c r="E123" s="4"/>
      <c r="F123" s="6"/>
    </row>
    <row r="124" spans="1:6" x14ac:dyDescent="0.25">
      <c r="A124" s="8"/>
      <c r="B124" s="10"/>
      <c r="C124" s="4"/>
      <c r="D124" s="5"/>
      <c r="E124" s="4"/>
      <c r="F124" s="6"/>
    </row>
    <row r="125" spans="1:6" x14ac:dyDescent="0.25">
      <c r="A125" s="8"/>
      <c r="B125" s="10"/>
      <c r="C125" s="4"/>
      <c r="D125" s="5"/>
      <c r="E125" s="4"/>
      <c r="F125" s="6"/>
    </row>
    <row r="126" spans="1:6" x14ac:dyDescent="0.25">
      <c r="A126" s="8"/>
      <c r="B126" s="10"/>
      <c r="C126" s="4"/>
      <c r="D126" s="5"/>
      <c r="E126" s="4"/>
      <c r="F126" s="6"/>
    </row>
    <row r="127" spans="1:6" x14ac:dyDescent="0.25">
      <c r="A127" s="8"/>
      <c r="B127" s="10"/>
      <c r="C127" s="4"/>
      <c r="D127" s="5"/>
      <c r="E127" s="4"/>
      <c r="F127" s="6"/>
    </row>
    <row r="128" spans="1:6" x14ac:dyDescent="0.25">
      <c r="A128" s="8"/>
      <c r="B128" s="10"/>
      <c r="C128" s="4"/>
      <c r="D128" s="5"/>
      <c r="E128" s="4"/>
      <c r="F128" s="6"/>
    </row>
    <row r="129" spans="1:6" x14ac:dyDescent="0.25">
      <c r="A129" s="8"/>
      <c r="B129" s="10"/>
      <c r="C129" s="4"/>
      <c r="D129" s="5"/>
      <c r="E129" s="4"/>
      <c r="F129" s="6"/>
    </row>
    <row r="130" spans="1:6" x14ac:dyDescent="0.25">
      <c r="A130" s="8"/>
      <c r="B130" s="10"/>
      <c r="C130" s="4"/>
      <c r="D130" s="5"/>
      <c r="E130" s="4"/>
      <c r="F130" s="6"/>
    </row>
    <row r="131" spans="1:6" x14ac:dyDescent="0.25">
      <c r="A131" s="8"/>
      <c r="B131" s="10"/>
      <c r="C131" s="4"/>
      <c r="D131" s="5"/>
      <c r="E131" s="4"/>
      <c r="F131" s="6"/>
    </row>
    <row r="132" spans="1:6" x14ac:dyDescent="0.25">
      <c r="A132" s="8"/>
      <c r="B132" s="10"/>
      <c r="C132" s="4"/>
      <c r="D132" s="5"/>
      <c r="E132" s="4"/>
      <c r="F132" s="6"/>
    </row>
    <row r="133" spans="1:6" x14ac:dyDescent="0.25">
      <c r="A133" s="8"/>
      <c r="B133" s="10"/>
      <c r="C133" s="4"/>
      <c r="D133" s="5"/>
      <c r="E133" s="4"/>
      <c r="F133" s="6"/>
    </row>
    <row r="134" spans="1:6" x14ac:dyDescent="0.25">
      <c r="A134" s="8"/>
      <c r="B134" s="10"/>
      <c r="C134" s="4"/>
      <c r="D134" s="5"/>
      <c r="E134" s="4"/>
      <c r="F134" s="6"/>
    </row>
    <row r="135" spans="1:6" x14ac:dyDescent="0.25">
      <c r="A135" s="8"/>
      <c r="B135" s="10"/>
      <c r="C135" s="4"/>
      <c r="D135" s="5"/>
      <c r="E135" s="4"/>
      <c r="F135" s="6"/>
    </row>
    <row r="136" spans="1:6" x14ac:dyDescent="0.25">
      <c r="A136" s="8"/>
      <c r="B136" s="10"/>
      <c r="C136" s="4"/>
      <c r="D136" s="5"/>
      <c r="E136" s="4"/>
      <c r="F136" s="6"/>
    </row>
    <row r="137" spans="1:6" x14ac:dyDescent="0.25">
      <c r="A137" s="8"/>
      <c r="B137" s="10"/>
      <c r="C137" s="4"/>
      <c r="D137" s="5"/>
      <c r="E137" s="4"/>
      <c r="F137" s="6"/>
    </row>
    <row r="138" spans="1:6" x14ac:dyDescent="0.25">
      <c r="A138" s="8"/>
      <c r="B138" s="10"/>
      <c r="C138" s="4"/>
      <c r="D138" s="5"/>
      <c r="E138" s="4"/>
      <c r="F138" s="6"/>
    </row>
    <row r="139" spans="1:6" x14ac:dyDescent="0.25">
      <c r="A139" s="8"/>
      <c r="B139" s="10"/>
      <c r="C139" s="4"/>
      <c r="D139" s="5"/>
      <c r="E139" s="4"/>
      <c r="F139" s="6"/>
    </row>
    <row r="140" spans="1:6" x14ac:dyDescent="0.25">
      <c r="A140" s="8"/>
      <c r="B140" s="10"/>
      <c r="C140" s="4"/>
      <c r="D140" s="5"/>
      <c r="E140" s="4"/>
      <c r="F140" s="6"/>
    </row>
    <row r="141" spans="1:6" x14ac:dyDescent="0.25">
      <c r="A141" s="8"/>
      <c r="B141" s="10"/>
      <c r="C141" s="4"/>
      <c r="D141" s="5"/>
      <c r="E141" s="4"/>
      <c r="F141" s="6"/>
    </row>
    <row r="142" spans="1:6" x14ac:dyDescent="0.25">
      <c r="A142" s="8"/>
      <c r="B142" s="10"/>
      <c r="C142" s="4"/>
      <c r="D142" s="5"/>
      <c r="E142" s="4"/>
      <c r="F142" s="6"/>
    </row>
    <row r="143" spans="1:6" x14ac:dyDescent="0.25">
      <c r="A143" s="8"/>
      <c r="B143" s="10"/>
      <c r="C143" s="4"/>
      <c r="D143" s="5"/>
      <c r="E143" s="4"/>
      <c r="F143" s="6"/>
    </row>
    <row r="144" spans="1:6" x14ac:dyDescent="0.25">
      <c r="A144" s="8"/>
      <c r="B144" s="10"/>
      <c r="C144" s="4"/>
      <c r="D144" s="5"/>
      <c r="E144" s="4"/>
      <c r="F144" s="6"/>
    </row>
    <row r="145" spans="1:6" x14ac:dyDescent="0.25">
      <c r="A145" s="8"/>
      <c r="B145" s="10"/>
      <c r="C145" s="4"/>
      <c r="D145" s="5"/>
      <c r="E145" s="4"/>
      <c r="F145" s="6"/>
    </row>
    <row r="146" spans="1:6" x14ac:dyDescent="0.25">
      <c r="A146" s="8"/>
      <c r="B146" s="10"/>
      <c r="C146" s="4"/>
      <c r="D146" s="5"/>
      <c r="E146" s="4"/>
      <c r="F146" s="6"/>
    </row>
    <row r="147" spans="1:6" x14ac:dyDescent="0.25">
      <c r="A147" s="8"/>
      <c r="B147" s="10"/>
      <c r="C147" s="4"/>
      <c r="D147" s="5"/>
      <c r="E147" s="4"/>
      <c r="F147" s="6"/>
    </row>
    <row r="148" spans="1:6" x14ac:dyDescent="0.25">
      <c r="A148" s="8"/>
      <c r="B148" s="10"/>
      <c r="C148" s="4"/>
      <c r="D148" s="5"/>
      <c r="E148" s="4"/>
      <c r="F148" s="6"/>
    </row>
    <row r="149" spans="1:6" x14ac:dyDescent="0.25">
      <c r="A149" s="8"/>
      <c r="B149" s="10"/>
      <c r="C149" s="4"/>
      <c r="D149" s="5"/>
      <c r="E149" s="4"/>
      <c r="F149" s="6"/>
    </row>
    <row r="150" spans="1:6" x14ac:dyDescent="0.25">
      <c r="A150" s="8"/>
      <c r="B150" s="10"/>
      <c r="C150" s="4"/>
      <c r="D150" s="5"/>
      <c r="E150" s="4"/>
      <c r="F150" s="6"/>
    </row>
    <row r="151" spans="1:6" x14ac:dyDescent="0.25">
      <c r="A151" s="8"/>
      <c r="B151" s="10"/>
      <c r="C151" s="4"/>
      <c r="D151" s="5"/>
      <c r="E151" s="4"/>
      <c r="F151" s="6"/>
    </row>
    <row r="152" spans="1:6" x14ac:dyDescent="0.25">
      <c r="A152" s="8"/>
      <c r="B152" s="10"/>
      <c r="C152" s="4"/>
      <c r="D152" s="5"/>
      <c r="E152" s="4"/>
      <c r="F152" s="6"/>
    </row>
    <row r="153" spans="1:6" x14ac:dyDescent="0.25">
      <c r="A153" s="8"/>
      <c r="B153" s="10"/>
      <c r="C153" s="4"/>
      <c r="D153" s="5"/>
      <c r="E153" s="4"/>
      <c r="F153" s="6"/>
    </row>
    <row r="154" spans="1:6" x14ac:dyDescent="0.25">
      <c r="A154" s="8"/>
      <c r="B154" s="10"/>
      <c r="C154" s="4"/>
      <c r="D154" s="5"/>
      <c r="E154" s="4"/>
      <c r="F154" s="6"/>
    </row>
    <row r="155" spans="1:6" x14ac:dyDescent="0.25">
      <c r="A155" s="8"/>
      <c r="B155" s="10"/>
      <c r="C155" s="4"/>
      <c r="D155" s="5"/>
      <c r="E155" s="4"/>
      <c r="F155" s="6"/>
    </row>
    <row r="156" spans="1:6" x14ac:dyDescent="0.25">
      <c r="A156" s="8"/>
      <c r="B156" s="10"/>
      <c r="C156" s="4"/>
      <c r="D156" s="5"/>
      <c r="E156" s="4"/>
      <c r="F156" s="6"/>
    </row>
    <row r="157" spans="1:6" x14ac:dyDescent="0.25">
      <c r="A157" s="8"/>
      <c r="B157" s="10"/>
      <c r="C157" s="4"/>
      <c r="D157" s="5"/>
      <c r="E157" s="4"/>
      <c r="F157" s="6"/>
    </row>
    <row r="158" spans="1:6" x14ac:dyDescent="0.25">
      <c r="A158" s="8"/>
      <c r="B158" s="10"/>
      <c r="C158" s="4"/>
      <c r="D158" s="5"/>
      <c r="E158" s="4"/>
      <c r="F158" s="6"/>
    </row>
    <row r="159" spans="1:6" x14ac:dyDescent="0.25">
      <c r="A159" s="8"/>
      <c r="B159" s="10"/>
      <c r="C159" s="4"/>
      <c r="D159" s="5"/>
      <c r="E159" s="4"/>
      <c r="F159" s="6"/>
    </row>
    <row r="160" spans="1:6" x14ac:dyDescent="0.25">
      <c r="A160" s="8"/>
      <c r="B160" s="10"/>
      <c r="C160" s="4"/>
      <c r="D160" s="5"/>
      <c r="E160" s="4"/>
      <c r="F160" s="6"/>
    </row>
    <row r="161" spans="1:6" x14ac:dyDescent="0.25">
      <c r="A161" s="8"/>
      <c r="B161" s="10"/>
      <c r="C161" s="4"/>
      <c r="D161" s="5"/>
      <c r="E161" s="4"/>
      <c r="F161" s="6"/>
    </row>
    <row r="162" spans="1:6" x14ac:dyDescent="0.25">
      <c r="A162" s="8"/>
      <c r="B162" s="10"/>
      <c r="C162" s="4"/>
      <c r="D162" s="5"/>
      <c r="E162" s="4"/>
      <c r="F162" s="6"/>
    </row>
    <row r="163" spans="1:6" x14ac:dyDescent="0.25">
      <c r="A163" s="8"/>
      <c r="B163" s="10"/>
      <c r="C163" s="4"/>
      <c r="D163" s="5"/>
      <c r="E163" s="4"/>
      <c r="F163" s="6"/>
    </row>
    <row r="164" spans="1:6" x14ac:dyDescent="0.25">
      <c r="A164" s="8"/>
      <c r="B164" s="10"/>
      <c r="C164" s="4"/>
      <c r="D164" s="5"/>
      <c r="E164" s="4"/>
      <c r="F164" s="6"/>
    </row>
    <row r="165" spans="1:6" x14ac:dyDescent="0.25">
      <c r="A165" s="8"/>
      <c r="B165" s="10"/>
      <c r="C165" s="4"/>
      <c r="D165" s="5"/>
      <c r="E165" s="4"/>
      <c r="F165" s="6"/>
    </row>
    <row r="166" spans="1:6" x14ac:dyDescent="0.25">
      <c r="A166" s="8"/>
      <c r="B166" s="10"/>
      <c r="C166" s="4"/>
      <c r="D166" s="5"/>
      <c r="E166" s="4"/>
      <c r="F166" s="6"/>
    </row>
    <row r="167" spans="1:6" x14ac:dyDescent="0.25">
      <c r="A167" s="8"/>
      <c r="B167" s="10"/>
      <c r="C167" s="4"/>
      <c r="D167" s="5"/>
      <c r="E167" s="4"/>
      <c r="F167" s="6"/>
    </row>
    <row r="168" spans="1:6" x14ac:dyDescent="0.25">
      <c r="A168" s="8"/>
      <c r="B168" s="10"/>
      <c r="C168" s="4"/>
      <c r="D168" s="5"/>
      <c r="E168" s="4"/>
      <c r="F168" s="6"/>
    </row>
    <row r="169" spans="1:6" x14ac:dyDescent="0.25">
      <c r="A169" s="8"/>
      <c r="B169" s="10"/>
      <c r="C169" s="4"/>
      <c r="D169" s="5"/>
      <c r="E169" s="4"/>
      <c r="F169" s="6"/>
    </row>
    <row r="170" spans="1:6" x14ac:dyDescent="0.25">
      <c r="A170" s="8"/>
      <c r="B170" s="10"/>
      <c r="C170" s="4"/>
      <c r="D170" s="5"/>
      <c r="E170" s="4"/>
      <c r="F170" s="6"/>
    </row>
    <row r="171" spans="1:6" x14ac:dyDescent="0.25">
      <c r="A171" s="8"/>
      <c r="B171" s="10"/>
      <c r="C171" s="4"/>
      <c r="D171" s="5"/>
      <c r="E171" s="4"/>
      <c r="F171" s="6"/>
    </row>
    <row r="172" spans="1:6" x14ac:dyDescent="0.25">
      <c r="A172" s="8"/>
      <c r="B172" s="10"/>
      <c r="C172" s="4"/>
      <c r="D172" s="5"/>
      <c r="E172" s="4"/>
      <c r="F172" s="6"/>
    </row>
    <row r="173" spans="1:6" x14ac:dyDescent="0.25">
      <c r="A173" s="8"/>
      <c r="B173" s="10"/>
      <c r="C173" s="4"/>
      <c r="D173" s="5"/>
      <c r="E173" s="4"/>
      <c r="F173" s="6"/>
    </row>
    <row r="174" spans="1:6" x14ac:dyDescent="0.25">
      <c r="A174" s="8"/>
      <c r="B174" s="10"/>
      <c r="C174" s="4"/>
      <c r="D174" s="5"/>
      <c r="E174" s="4"/>
      <c r="F174" s="6"/>
    </row>
    <row r="175" spans="1:6" x14ac:dyDescent="0.25">
      <c r="A175" s="8"/>
      <c r="B175" s="10"/>
      <c r="C175" s="4"/>
      <c r="D175" s="5"/>
      <c r="E175" s="4"/>
      <c r="F175" s="6"/>
    </row>
    <row r="176" spans="1:6" x14ac:dyDescent="0.25">
      <c r="A176" s="8"/>
      <c r="B176" s="10"/>
      <c r="C176" s="4"/>
      <c r="D176" s="5"/>
      <c r="E176" s="4"/>
      <c r="F176" s="6"/>
    </row>
    <row r="177" spans="1:6" x14ac:dyDescent="0.25">
      <c r="A177" s="8"/>
      <c r="B177" s="10"/>
      <c r="C177" s="4"/>
      <c r="D177" s="5"/>
      <c r="E177" s="4"/>
      <c r="F177" s="6"/>
    </row>
    <row r="178" spans="1:6" x14ac:dyDescent="0.25">
      <c r="A178" s="8"/>
      <c r="B178" s="10"/>
      <c r="C178" s="4"/>
      <c r="D178" s="5"/>
      <c r="E178" s="4"/>
      <c r="F178" s="6"/>
    </row>
    <row r="179" spans="1:6" x14ac:dyDescent="0.25">
      <c r="A179" s="8"/>
      <c r="B179" s="10"/>
      <c r="C179" s="4"/>
      <c r="D179" s="5"/>
      <c r="E179" s="4"/>
      <c r="F179" s="6"/>
    </row>
    <row r="180" spans="1:6" x14ac:dyDescent="0.25">
      <c r="A180" s="8"/>
      <c r="B180" s="10"/>
      <c r="C180" s="4"/>
      <c r="D180" s="5"/>
      <c r="E180" s="4"/>
      <c r="F180" s="6"/>
    </row>
    <row r="181" spans="1:6" x14ac:dyDescent="0.25">
      <c r="A181" s="8"/>
      <c r="B181" s="10"/>
      <c r="C181" s="4"/>
      <c r="D181" s="5"/>
      <c r="E181" s="4"/>
      <c r="F181" s="6"/>
    </row>
    <row r="182" spans="1:6" x14ac:dyDescent="0.25">
      <c r="A182" s="8"/>
      <c r="B182" s="10"/>
      <c r="C182" s="4"/>
      <c r="D182" s="5"/>
      <c r="E182" s="4"/>
      <c r="F182" s="6"/>
    </row>
    <row r="183" spans="1:6" x14ac:dyDescent="0.25">
      <c r="A183" s="8"/>
      <c r="B183" s="10"/>
      <c r="C183" s="4"/>
      <c r="D183" s="5"/>
      <c r="E183" s="4"/>
      <c r="F183" s="6"/>
    </row>
    <row r="184" spans="1:6" x14ac:dyDescent="0.25">
      <c r="A184" s="8"/>
      <c r="B184" s="10"/>
      <c r="C184" s="4"/>
      <c r="D184" s="5"/>
      <c r="E184" s="4"/>
      <c r="F184" s="6"/>
    </row>
    <row r="185" spans="1:6" x14ac:dyDescent="0.25">
      <c r="A185" s="8"/>
      <c r="B185" s="10"/>
      <c r="C185" s="4"/>
      <c r="D185" s="5"/>
      <c r="E185" s="4"/>
      <c r="F185" s="6"/>
    </row>
    <row r="186" spans="1:6" x14ac:dyDescent="0.25">
      <c r="A186" s="8"/>
      <c r="B186" s="10"/>
      <c r="C186" s="4"/>
      <c r="D186" s="5"/>
      <c r="E186" s="4"/>
      <c r="F186" s="6"/>
    </row>
    <row r="187" spans="1:6" x14ac:dyDescent="0.25">
      <c r="A187" s="8"/>
      <c r="B187" s="10"/>
      <c r="C187" s="4"/>
      <c r="D187" s="5"/>
      <c r="E187" s="4"/>
      <c r="F187" s="6"/>
    </row>
    <row r="188" spans="1:6" x14ac:dyDescent="0.25">
      <c r="A188" s="8"/>
      <c r="B188" s="10"/>
      <c r="C188" s="4"/>
      <c r="D188" s="5"/>
      <c r="E188" s="4"/>
      <c r="F188" s="6"/>
    </row>
    <row r="189" spans="1:6" x14ac:dyDescent="0.25">
      <c r="A189" s="8"/>
      <c r="B189" s="10"/>
      <c r="C189" s="4"/>
      <c r="D189" s="5"/>
      <c r="E189" s="4"/>
      <c r="F189" s="6"/>
    </row>
    <row r="190" spans="1:6" x14ac:dyDescent="0.25">
      <c r="A190" s="8"/>
      <c r="B190" s="10"/>
      <c r="C190" s="4"/>
      <c r="D190" s="5"/>
      <c r="E190" s="4"/>
      <c r="F190" s="6"/>
    </row>
    <row r="191" spans="1:6" x14ac:dyDescent="0.25">
      <c r="A191" s="8"/>
      <c r="B191" s="10"/>
      <c r="C191" s="4"/>
      <c r="D191" s="5"/>
      <c r="E191" s="4"/>
      <c r="F191" s="6"/>
    </row>
    <row r="192" spans="1:6" x14ac:dyDescent="0.25">
      <c r="A192" s="8"/>
      <c r="B192" s="10"/>
      <c r="C192" s="4"/>
      <c r="D192" s="5"/>
      <c r="E192" s="4"/>
      <c r="F192" s="6"/>
    </row>
    <row r="193" spans="1:6" x14ac:dyDescent="0.25">
      <c r="A193" s="8"/>
      <c r="B193" s="10"/>
      <c r="C193" s="4"/>
      <c r="D193" s="5"/>
      <c r="E193" s="4"/>
      <c r="F193" s="6"/>
    </row>
    <row r="194" spans="1:6" x14ac:dyDescent="0.25">
      <c r="A194" s="8"/>
      <c r="B194" s="10"/>
      <c r="C194" s="4"/>
      <c r="D194" s="5"/>
      <c r="E194" s="4"/>
      <c r="F194" s="6"/>
    </row>
    <row r="195" spans="1:6" x14ac:dyDescent="0.25">
      <c r="A195" s="8"/>
      <c r="B195" s="10"/>
      <c r="C195" s="4"/>
      <c r="D195" s="5"/>
      <c r="E195" s="4"/>
      <c r="F195" s="6"/>
    </row>
    <row r="196" spans="1:6" x14ac:dyDescent="0.25">
      <c r="A196" s="8"/>
      <c r="B196" s="10"/>
      <c r="C196" s="4"/>
      <c r="D196" s="5"/>
      <c r="E196" s="4"/>
      <c r="F196" s="6"/>
    </row>
    <row r="197" spans="1:6" x14ac:dyDescent="0.25">
      <c r="A197" s="8"/>
      <c r="B197" s="10"/>
      <c r="C197" s="4"/>
      <c r="D197" s="5"/>
      <c r="E197" s="4"/>
      <c r="F197" s="6"/>
    </row>
    <row r="198" spans="1:6" x14ac:dyDescent="0.25">
      <c r="A198" s="8"/>
      <c r="B198" s="10"/>
      <c r="C198" s="4"/>
      <c r="D198" s="5"/>
      <c r="E198" s="4"/>
      <c r="F198" s="6"/>
    </row>
    <row r="199" spans="1:6" x14ac:dyDescent="0.25">
      <c r="A199" s="8"/>
      <c r="B199" s="10"/>
      <c r="C199" s="4"/>
      <c r="D199" s="5"/>
      <c r="E199" s="4"/>
      <c r="F199" s="6"/>
    </row>
    <row r="200" spans="1:6" x14ac:dyDescent="0.25">
      <c r="A200" s="8"/>
      <c r="B200" s="10"/>
      <c r="C200" s="4"/>
      <c r="D200" s="5"/>
      <c r="E200" s="4"/>
      <c r="F200" s="6"/>
    </row>
    <row r="201" spans="1:6" x14ac:dyDescent="0.25">
      <c r="A201" s="8"/>
      <c r="B201" s="10"/>
      <c r="C201" s="4"/>
      <c r="D201" s="5"/>
      <c r="E201" s="4"/>
      <c r="F201" s="6"/>
    </row>
    <row r="202" spans="1:6" x14ac:dyDescent="0.25">
      <c r="A202" s="8"/>
      <c r="B202" s="10"/>
      <c r="C202" s="4"/>
      <c r="D202" s="5"/>
      <c r="E202" s="4"/>
      <c r="F202" s="6"/>
    </row>
    <row r="203" spans="1:6" x14ac:dyDescent="0.25">
      <c r="A203" s="8"/>
      <c r="B203" s="10"/>
      <c r="C203" s="4"/>
      <c r="D203" s="5"/>
      <c r="E203" s="4"/>
      <c r="F203" s="6"/>
    </row>
    <row r="204" spans="1:6" x14ac:dyDescent="0.25">
      <c r="A204" s="8"/>
      <c r="B204" s="10"/>
      <c r="C204" s="4"/>
      <c r="D204" s="5"/>
      <c r="E204" s="4"/>
      <c r="F204" s="6"/>
    </row>
    <row r="205" spans="1:6" x14ac:dyDescent="0.25">
      <c r="A205" s="8"/>
      <c r="B205" s="10"/>
      <c r="C205" s="4"/>
      <c r="D205" s="5"/>
      <c r="E205" s="4"/>
      <c r="F205" s="6"/>
    </row>
    <row r="206" spans="1:6" x14ac:dyDescent="0.25">
      <c r="A206" s="8"/>
      <c r="B206" s="10"/>
      <c r="C206" s="4"/>
      <c r="D206" s="5"/>
      <c r="E206" s="4"/>
      <c r="F206" s="6"/>
    </row>
    <row r="207" spans="1:6" x14ac:dyDescent="0.25">
      <c r="A207" s="8"/>
      <c r="B207" s="10"/>
      <c r="C207" s="4"/>
      <c r="D207" s="5"/>
      <c r="E207" s="4"/>
      <c r="F207" s="6"/>
    </row>
    <row r="208" spans="1:6" x14ac:dyDescent="0.25">
      <c r="A208" s="9"/>
      <c r="B208" s="9"/>
      <c r="D208" s="1"/>
      <c r="F208" s="7"/>
    </row>
    <row r="209" spans="1:6" x14ac:dyDescent="0.25">
      <c r="A209" s="9"/>
      <c r="B209" s="9"/>
      <c r="D209" s="1"/>
      <c r="F209" s="7"/>
    </row>
    <row r="210" spans="1:6" x14ac:dyDescent="0.25">
      <c r="A210" s="9"/>
      <c r="B210" s="9"/>
      <c r="D210" s="1"/>
      <c r="F210" s="7"/>
    </row>
    <row r="211" spans="1:6" x14ac:dyDescent="0.25">
      <c r="A211" s="9"/>
      <c r="B211" s="9"/>
      <c r="D211" s="1"/>
      <c r="F211" s="7"/>
    </row>
    <row r="212" spans="1:6" x14ac:dyDescent="0.25">
      <c r="A212" s="9"/>
      <c r="B212" s="9"/>
      <c r="D212" s="1"/>
      <c r="F212" s="7"/>
    </row>
    <row r="213" spans="1:6" x14ac:dyDescent="0.25">
      <c r="A213" s="9"/>
      <c r="B213" s="9"/>
      <c r="D213" s="1"/>
      <c r="F213" s="7"/>
    </row>
    <row r="214" spans="1:6" x14ac:dyDescent="0.25">
      <c r="A214" s="9"/>
      <c r="B214" s="9"/>
      <c r="D214" s="1"/>
      <c r="F214" s="7"/>
    </row>
    <row r="215" spans="1:6" x14ac:dyDescent="0.25">
      <c r="A215" s="9"/>
      <c r="B215" s="9"/>
      <c r="D215" s="1"/>
      <c r="F215" s="7"/>
    </row>
    <row r="216" spans="1:6" x14ac:dyDescent="0.25">
      <c r="A216" s="9"/>
      <c r="B216" s="9"/>
      <c r="D216" s="1"/>
      <c r="F216" s="7"/>
    </row>
    <row r="217" spans="1:6" x14ac:dyDescent="0.25">
      <c r="A217" s="9"/>
      <c r="B217" s="9"/>
      <c r="D217" s="1"/>
      <c r="F217" s="7"/>
    </row>
    <row r="218" spans="1:6" x14ac:dyDescent="0.25">
      <c r="A218" s="9"/>
      <c r="B218" s="9"/>
      <c r="D218" s="1"/>
      <c r="F218" s="7"/>
    </row>
    <row r="219" spans="1:6" x14ac:dyDescent="0.25">
      <c r="A219" s="9"/>
      <c r="B219" s="9"/>
      <c r="D219" s="1"/>
      <c r="F219" s="7"/>
    </row>
    <row r="220" spans="1:6" x14ac:dyDescent="0.25">
      <c r="A220" s="9"/>
      <c r="B220" s="9"/>
      <c r="D220" s="1"/>
      <c r="F220" s="7"/>
    </row>
    <row r="221" spans="1:6" x14ac:dyDescent="0.25">
      <c r="A221" s="9"/>
      <c r="B221" s="9"/>
      <c r="D221" s="1"/>
      <c r="F221" s="7"/>
    </row>
    <row r="222" spans="1:6" x14ac:dyDescent="0.25">
      <c r="A222" s="9"/>
      <c r="B222" s="9"/>
      <c r="D222" s="1"/>
      <c r="F222" s="7"/>
    </row>
    <row r="223" spans="1:6" x14ac:dyDescent="0.25">
      <c r="A223" s="9"/>
      <c r="B223" s="9"/>
      <c r="D223" s="1"/>
      <c r="F223" s="7"/>
    </row>
    <row r="224" spans="1:6" x14ac:dyDescent="0.25">
      <c r="A224" s="9"/>
      <c r="B224" s="9"/>
      <c r="D224" s="1"/>
      <c r="F224" s="7"/>
    </row>
    <row r="225" spans="1:6" x14ac:dyDescent="0.25">
      <c r="A225" s="9"/>
      <c r="B225" s="9"/>
      <c r="D225" s="1"/>
      <c r="F225" s="7"/>
    </row>
    <row r="226" spans="1:6" x14ac:dyDescent="0.25">
      <c r="A226" s="9"/>
      <c r="B226" s="9"/>
      <c r="D226" s="1"/>
      <c r="F226" s="7"/>
    </row>
    <row r="227" spans="1:6" x14ac:dyDescent="0.25">
      <c r="A227" s="9"/>
      <c r="B227" s="9"/>
      <c r="D227" s="1"/>
      <c r="F227" s="7"/>
    </row>
    <row r="228" spans="1:6" x14ac:dyDescent="0.25">
      <c r="A228" s="9"/>
      <c r="B228" s="9"/>
      <c r="D228" s="1"/>
      <c r="F228" s="7"/>
    </row>
    <row r="229" spans="1:6" x14ac:dyDescent="0.25">
      <c r="A229" s="9"/>
      <c r="B229" s="9"/>
      <c r="D229" s="1"/>
      <c r="F229" s="7"/>
    </row>
    <row r="230" spans="1:6" x14ac:dyDescent="0.25">
      <c r="A230" s="9"/>
      <c r="B230" s="9"/>
      <c r="D230" s="1"/>
      <c r="F230" s="7"/>
    </row>
    <row r="231" spans="1:6" x14ac:dyDescent="0.25">
      <c r="A231" s="9"/>
      <c r="B231" s="9"/>
      <c r="D231" s="1"/>
      <c r="F231" s="7"/>
    </row>
    <row r="232" spans="1:6" x14ac:dyDescent="0.25">
      <c r="A232" s="9"/>
      <c r="B232" s="9"/>
      <c r="D232" s="1"/>
      <c r="F232" s="7"/>
    </row>
    <row r="233" spans="1:6" x14ac:dyDescent="0.25">
      <c r="A233" s="9"/>
      <c r="B233" s="9"/>
      <c r="D233" s="1"/>
      <c r="F233" s="7"/>
    </row>
    <row r="234" spans="1:6" x14ac:dyDescent="0.25">
      <c r="A234" s="9"/>
      <c r="B234" s="9"/>
      <c r="D234" s="1"/>
      <c r="F234" s="7"/>
    </row>
    <row r="235" spans="1:6" x14ac:dyDescent="0.25">
      <c r="A235" s="9"/>
      <c r="B235" s="9"/>
      <c r="D235" s="1"/>
      <c r="F235" s="7"/>
    </row>
    <row r="236" spans="1:6" x14ac:dyDescent="0.25">
      <c r="A236" s="9"/>
      <c r="B236" s="9"/>
      <c r="D236" s="1"/>
      <c r="F236" s="7"/>
    </row>
    <row r="237" spans="1:6" x14ac:dyDescent="0.25">
      <c r="A237" s="9"/>
      <c r="B237" s="9"/>
      <c r="D237" s="1"/>
      <c r="F237" s="7"/>
    </row>
    <row r="238" spans="1:6" x14ac:dyDescent="0.25">
      <c r="A238" s="9"/>
      <c r="B238" s="9"/>
      <c r="D238" s="1"/>
      <c r="F238" s="7"/>
    </row>
    <row r="239" spans="1:6" x14ac:dyDescent="0.25">
      <c r="A239" s="9"/>
      <c r="B239" s="9"/>
      <c r="D239" s="1"/>
      <c r="F239" s="7"/>
    </row>
    <row r="240" spans="1:6" x14ac:dyDescent="0.25">
      <c r="A240" s="9"/>
      <c r="B240" s="9"/>
      <c r="D240" s="1"/>
      <c r="F240" s="7"/>
    </row>
    <row r="241" spans="1:6" x14ac:dyDescent="0.25">
      <c r="A241" s="9"/>
      <c r="B241" s="9"/>
      <c r="D241" s="1"/>
      <c r="F241" s="7"/>
    </row>
    <row r="242" spans="1:6" x14ac:dyDescent="0.25">
      <c r="A242" s="9"/>
      <c r="B242" s="9"/>
      <c r="D242" s="1"/>
      <c r="F242" s="7"/>
    </row>
    <row r="243" spans="1:6" x14ac:dyDescent="0.25">
      <c r="A243" s="9"/>
      <c r="B243" s="9"/>
      <c r="D243" s="1"/>
      <c r="F243" s="7"/>
    </row>
    <row r="244" spans="1:6" x14ac:dyDescent="0.25">
      <c r="A244" s="9"/>
      <c r="B244" s="9"/>
      <c r="D244" s="1"/>
      <c r="F244" s="7"/>
    </row>
    <row r="245" spans="1:6" x14ac:dyDescent="0.25">
      <c r="A245" s="9"/>
      <c r="B245" s="9"/>
      <c r="D245" s="1"/>
      <c r="F245" s="7"/>
    </row>
    <row r="246" spans="1:6" x14ac:dyDescent="0.25">
      <c r="A246" s="9"/>
      <c r="B246" s="9"/>
      <c r="D246" s="1"/>
      <c r="F246" s="7"/>
    </row>
    <row r="247" spans="1:6" x14ac:dyDescent="0.25">
      <c r="A247" s="9"/>
      <c r="B247" s="9"/>
      <c r="D247" s="1"/>
      <c r="F247" s="7"/>
    </row>
    <row r="248" spans="1:6" x14ac:dyDescent="0.25">
      <c r="A248" s="9"/>
      <c r="B248" s="9"/>
      <c r="D248" s="1"/>
      <c r="F248" s="7"/>
    </row>
    <row r="249" spans="1:6" x14ac:dyDescent="0.25">
      <c r="A249" s="9"/>
      <c r="B249" s="9"/>
      <c r="D249" s="1"/>
      <c r="F249" s="7"/>
    </row>
    <row r="250" spans="1:6" x14ac:dyDescent="0.25">
      <c r="A250" s="9"/>
      <c r="B250" s="9"/>
      <c r="D250" s="1"/>
      <c r="F250" s="7"/>
    </row>
    <row r="251" spans="1:6" x14ac:dyDescent="0.25">
      <c r="A251" s="9"/>
      <c r="B251" s="9"/>
      <c r="D251" s="1"/>
      <c r="F251" s="7"/>
    </row>
    <row r="252" spans="1:6" x14ac:dyDescent="0.25">
      <c r="A252" s="9"/>
      <c r="B252" s="9"/>
      <c r="D252" s="1"/>
      <c r="F252" s="7"/>
    </row>
    <row r="253" spans="1:6" x14ac:dyDescent="0.25">
      <c r="A253" s="9"/>
      <c r="B253" s="9"/>
      <c r="D253" s="1"/>
      <c r="F253" s="7"/>
    </row>
    <row r="254" spans="1:6" x14ac:dyDescent="0.25">
      <c r="A254" s="9"/>
      <c r="B254" s="9"/>
      <c r="D254" s="1"/>
      <c r="F254" s="7"/>
    </row>
    <row r="255" spans="1:6" x14ac:dyDescent="0.25">
      <c r="A255" s="9"/>
      <c r="B255" s="9"/>
      <c r="D255" s="1"/>
      <c r="F255" s="7"/>
    </row>
    <row r="256" spans="1:6" x14ac:dyDescent="0.25">
      <c r="A256" s="9"/>
      <c r="B256" s="9"/>
      <c r="D256" s="1"/>
      <c r="F256" s="7"/>
    </row>
    <row r="257" spans="1:6" x14ac:dyDescent="0.25">
      <c r="A257" s="9"/>
      <c r="B257" s="9"/>
      <c r="D257" s="1"/>
      <c r="F257" s="7"/>
    </row>
    <row r="258" spans="1:6" x14ac:dyDescent="0.25">
      <c r="A258" s="9"/>
      <c r="B258" s="9"/>
      <c r="D258" s="1"/>
      <c r="F258" s="7"/>
    </row>
    <row r="259" spans="1:6" x14ac:dyDescent="0.25">
      <c r="A259" s="9"/>
      <c r="B259" s="9"/>
      <c r="D259" s="1"/>
      <c r="F259" s="7"/>
    </row>
    <row r="260" spans="1:6" x14ac:dyDescent="0.25">
      <c r="A260" s="9"/>
      <c r="B260" s="9"/>
      <c r="D260" s="1"/>
      <c r="F260" s="7"/>
    </row>
    <row r="261" spans="1:6" x14ac:dyDescent="0.25">
      <c r="A261" s="9"/>
      <c r="B261" s="9"/>
      <c r="D261" s="1"/>
      <c r="F261" s="7"/>
    </row>
    <row r="262" spans="1:6" x14ac:dyDescent="0.25">
      <c r="A262" s="9"/>
      <c r="B262" s="9"/>
      <c r="D262" s="1"/>
      <c r="F262" s="7"/>
    </row>
    <row r="263" spans="1:6" x14ac:dyDescent="0.25">
      <c r="A263" s="9"/>
      <c r="B263" s="9"/>
      <c r="D263" s="1"/>
      <c r="F263" s="7"/>
    </row>
    <row r="264" spans="1:6" x14ac:dyDescent="0.25">
      <c r="A264" s="9"/>
      <c r="B264" s="9"/>
      <c r="D264" s="1"/>
      <c r="F264" s="7"/>
    </row>
    <row r="265" spans="1:6" x14ac:dyDescent="0.25">
      <c r="A265" s="9"/>
      <c r="B265" s="9"/>
      <c r="D265" s="1"/>
      <c r="F265" s="7"/>
    </row>
    <row r="266" spans="1:6" x14ac:dyDescent="0.25">
      <c r="A266" s="9"/>
      <c r="B266" s="9"/>
      <c r="D266" s="1"/>
      <c r="F266" s="7"/>
    </row>
    <row r="267" spans="1:6" x14ac:dyDescent="0.25">
      <c r="A267" s="9"/>
      <c r="B267" s="9"/>
      <c r="D267" s="1"/>
      <c r="F267" s="7"/>
    </row>
    <row r="268" spans="1:6" x14ac:dyDescent="0.25">
      <c r="A268" s="9"/>
      <c r="B268" s="9"/>
      <c r="D268" s="1"/>
      <c r="F268" s="7"/>
    </row>
    <row r="269" spans="1:6" x14ac:dyDescent="0.25">
      <c r="A269" s="9"/>
      <c r="B269" s="9"/>
      <c r="D269" s="1"/>
      <c r="F269" s="7"/>
    </row>
    <row r="270" spans="1:6" x14ac:dyDescent="0.25">
      <c r="A270" s="9"/>
      <c r="B270" s="9"/>
      <c r="D270" s="1"/>
      <c r="F270" s="7"/>
    </row>
    <row r="271" spans="1:6" x14ac:dyDescent="0.25">
      <c r="A271" s="9"/>
      <c r="B271" s="9"/>
      <c r="D271" s="1"/>
      <c r="F271" s="7"/>
    </row>
    <row r="272" spans="1:6" x14ac:dyDescent="0.25">
      <c r="A272" s="9"/>
      <c r="B272" s="9"/>
      <c r="D272" s="1"/>
      <c r="F272" s="7"/>
    </row>
    <row r="273" spans="1:6" x14ac:dyDescent="0.25">
      <c r="A273" s="9"/>
      <c r="B273" s="9"/>
      <c r="D273" s="1"/>
      <c r="F273" s="7"/>
    </row>
    <row r="274" spans="1:6" x14ac:dyDescent="0.25">
      <c r="A274" s="9"/>
      <c r="B274" s="9"/>
      <c r="D274" s="1"/>
      <c r="F274" s="7"/>
    </row>
    <row r="275" spans="1:6" x14ac:dyDescent="0.25">
      <c r="A275" s="9"/>
      <c r="B275" s="9"/>
      <c r="D275" s="1"/>
      <c r="F275" s="7"/>
    </row>
    <row r="276" spans="1:6" x14ac:dyDescent="0.25">
      <c r="A276" s="9"/>
      <c r="B276" s="9"/>
      <c r="D276" s="1"/>
      <c r="F276" s="7"/>
    </row>
    <row r="277" spans="1:6" x14ac:dyDescent="0.25">
      <c r="A277" s="9"/>
      <c r="B277" s="9"/>
      <c r="D277" s="1"/>
      <c r="F277" s="7"/>
    </row>
    <row r="278" spans="1:6" x14ac:dyDescent="0.25">
      <c r="A278" s="2"/>
      <c r="B278" s="9"/>
      <c r="D278" s="1"/>
      <c r="F278" s="7"/>
    </row>
    <row r="279" spans="1:6" x14ac:dyDescent="0.25">
      <c r="A279" s="2"/>
      <c r="B279" s="9"/>
      <c r="D279" s="1"/>
      <c r="F279" s="7"/>
    </row>
    <row r="280" spans="1:6" x14ac:dyDescent="0.25">
      <c r="A280" s="2"/>
      <c r="B280" s="9"/>
      <c r="D280" s="1"/>
      <c r="F280" s="7"/>
    </row>
    <row r="281" spans="1:6" x14ac:dyDescent="0.25">
      <c r="A281" s="2"/>
      <c r="B281" s="9"/>
      <c r="D281" s="1"/>
      <c r="F281" s="7"/>
    </row>
    <row r="282" spans="1:6" x14ac:dyDescent="0.25">
      <c r="A282" s="2"/>
      <c r="B282" s="9"/>
      <c r="D282" s="1"/>
      <c r="F282" s="7"/>
    </row>
    <row r="283" spans="1:6" x14ac:dyDescent="0.25">
      <c r="A283" s="2"/>
      <c r="B283" s="9"/>
      <c r="D283" s="1"/>
      <c r="F283" s="7"/>
    </row>
    <row r="284" spans="1:6" x14ac:dyDescent="0.25">
      <c r="A284" s="2"/>
      <c r="B284" s="9"/>
      <c r="D284" s="1"/>
      <c r="F284" s="7"/>
    </row>
    <row r="285" spans="1:6" x14ac:dyDescent="0.25">
      <c r="A285" s="2"/>
      <c r="B285" s="9"/>
      <c r="D285" s="1"/>
      <c r="F285" s="7"/>
    </row>
    <row r="286" spans="1:6" x14ac:dyDescent="0.25">
      <c r="A286" s="2"/>
      <c r="B286" s="9"/>
      <c r="D286" s="1"/>
      <c r="F286" s="7"/>
    </row>
    <row r="287" spans="1:6" x14ac:dyDescent="0.25">
      <c r="A287" s="2"/>
      <c r="B287" s="9"/>
      <c r="D287" s="1"/>
      <c r="F287" s="7"/>
    </row>
    <row r="288" spans="1:6" x14ac:dyDescent="0.25">
      <c r="A288" s="2"/>
      <c r="B288" s="9"/>
      <c r="D288" s="1"/>
      <c r="F288" s="7"/>
    </row>
    <row r="289" spans="1:6" x14ac:dyDescent="0.25">
      <c r="A289" s="2"/>
      <c r="B289" s="9"/>
      <c r="D289" s="1"/>
      <c r="F289" s="7"/>
    </row>
    <row r="290" spans="1:6" x14ac:dyDescent="0.25">
      <c r="A290" s="2"/>
      <c r="B290" s="9"/>
      <c r="D290" s="1"/>
      <c r="F290" s="7"/>
    </row>
    <row r="291" spans="1:6" x14ac:dyDescent="0.25">
      <c r="A291" s="2"/>
      <c r="B291" s="9"/>
      <c r="D291" s="1"/>
      <c r="F291" s="7"/>
    </row>
    <row r="292" spans="1:6" x14ac:dyDescent="0.25">
      <c r="A292" s="2"/>
      <c r="B292" s="9"/>
      <c r="D292" s="1"/>
      <c r="F292" s="7"/>
    </row>
    <row r="293" spans="1:6" x14ac:dyDescent="0.25">
      <c r="A293" s="2"/>
      <c r="B293" s="9"/>
      <c r="D293" s="1"/>
      <c r="F293" s="7"/>
    </row>
    <row r="294" spans="1:6" x14ac:dyDescent="0.25">
      <c r="A294" s="2"/>
      <c r="B294" s="9"/>
      <c r="D294" s="1"/>
      <c r="F294" s="7"/>
    </row>
    <row r="295" spans="1:6" x14ac:dyDescent="0.25">
      <c r="A295" s="2"/>
      <c r="B295" s="9"/>
      <c r="D295" s="1"/>
      <c r="F295" s="7"/>
    </row>
    <row r="296" spans="1:6" x14ac:dyDescent="0.25">
      <c r="A296" s="2"/>
      <c r="B296" s="9"/>
      <c r="D296" s="1"/>
      <c r="F296" s="7"/>
    </row>
    <row r="297" spans="1:6" x14ac:dyDescent="0.25">
      <c r="A297" s="2"/>
      <c r="B297" s="9"/>
      <c r="D297" s="1"/>
      <c r="F297" s="7"/>
    </row>
    <row r="298" spans="1:6" x14ac:dyDescent="0.25">
      <c r="A298" s="2"/>
      <c r="B298" s="9"/>
      <c r="D298" s="1"/>
      <c r="F298" s="7"/>
    </row>
    <row r="299" spans="1:6" x14ac:dyDescent="0.25">
      <c r="A299" s="2"/>
      <c r="B299" s="9"/>
      <c r="D299" s="1"/>
      <c r="F299" s="7"/>
    </row>
    <row r="300" spans="1:6" x14ac:dyDescent="0.25">
      <c r="A300" s="2"/>
      <c r="B300" s="9"/>
      <c r="D300" s="1"/>
      <c r="F300" s="7"/>
    </row>
    <row r="301" spans="1:6" x14ac:dyDescent="0.25">
      <c r="A301" s="2"/>
      <c r="B301" s="9"/>
      <c r="D301" s="1"/>
      <c r="F301" s="7"/>
    </row>
    <row r="302" spans="1:6" x14ac:dyDescent="0.25">
      <c r="A302" s="2"/>
      <c r="B302" s="9"/>
      <c r="D302" s="1"/>
      <c r="F302" s="7"/>
    </row>
    <row r="303" spans="1:6" x14ac:dyDescent="0.25">
      <c r="A303" s="2"/>
      <c r="B303" s="9"/>
      <c r="D303" s="1"/>
      <c r="F303" s="7"/>
    </row>
    <row r="304" spans="1:6" x14ac:dyDescent="0.25">
      <c r="A304" s="2"/>
      <c r="B304" s="9"/>
      <c r="D304" s="1"/>
      <c r="F304" s="7"/>
    </row>
    <row r="305" spans="1:6" x14ac:dyDescent="0.25">
      <c r="A305" s="2"/>
      <c r="B305" s="9"/>
      <c r="D305" s="1"/>
      <c r="F305" s="7"/>
    </row>
    <row r="306" spans="1:6" x14ac:dyDescent="0.25">
      <c r="A306" s="2"/>
      <c r="B306" s="9"/>
      <c r="D306" s="1"/>
      <c r="F306" s="7"/>
    </row>
    <row r="307" spans="1:6" x14ac:dyDescent="0.25">
      <c r="A307" s="2"/>
      <c r="B307" s="9"/>
      <c r="D307" s="1"/>
      <c r="F307" s="7"/>
    </row>
    <row r="308" spans="1:6" x14ac:dyDescent="0.25">
      <c r="A308" s="2"/>
      <c r="B308" s="9"/>
      <c r="D308" s="1"/>
      <c r="F308" s="7"/>
    </row>
    <row r="309" spans="1:6" x14ac:dyDescent="0.25">
      <c r="A309" s="2"/>
      <c r="B309" s="9"/>
      <c r="D309" s="1"/>
      <c r="F309" s="7"/>
    </row>
    <row r="310" spans="1:6" x14ac:dyDescent="0.25">
      <c r="A310" s="2"/>
      <c r="B310" s="9"/>
      <c r="D310" s="1"/>
      <c r="F310" s="7"/>
    </row>
    <row r="311" spans="1:6" x14ac:dyDescent="0.25">
      <c r="A311" s="2"/>
      <c r="B311" s="9"/>
      <c r="D311" s="1"/>
      <c r="F311" s="7"/>
    </row>
    <row r="312" spans="1:6" x14ac:dyDescent="0.25">
      <c r="A312" s="2"/>
      <c r="B312" s="9"/>
      <c r="D312" s="1"/>
      <c r="F312" s="7"/>
    </row>
    <row r="313" spans="1:6" x14ac:dyDescent="0.25">
      <c r="A313" s="2"/>
      <c r="B313" s="9"/>
      <c r="D313" s="1"/>
      <c r="F313" s="7"/>
    </row>
    <row r="314" spans="1:6" x14ac:dyDescent="0.25">
      <c r="A314" s="2"/>
      <c r="B314" s="9"/>
      <c r="D314" s="1"/>
      <c r="F314" s="7"/>
    </row>
    <row r="315" spans="1:6" x14ac:dyDescent="0.25">
      <c r="A315" s="2"/>
      <c r="B315" s="9"/>
      <c r="D315" s="1"/>
      <c r="F315" s="7"/>
    </row>
    <row r="316" spans="1:6" x14ac:dyDescent="0.25">
      <c r="A316" s="2"/>
      <c r="B316" s="9"/>
      <c r="D316" s="1"/>
      <c r="F316" s="7"/>
    </row>
    <row r="317" spans="1:6" x14ac:dyDescent="0.25">
      <c r="A317" s="2"/>
      <c r="B317" s="9"/>
      <c r="D317" s="1"/>
      <c r="F317" s="7"/>
    </row>
    <row r="318" spans="1:6" x14ac:dyDescent="0.25">
      <c r="A318" s="2"/>
      <c r="B318" s="9"/>
      <c r="D318" s="1"/>
      <c r="F318" s="7"/>
    </row>
    <row r="319" spans="1:6" x14ac:dyDescent="0.25">
      <c r="A319" s="2"/>
      <c r="B319" s="9"/>
      <c r="D319" s="1"/>
      <c r="F319" s="7"/>
    </row>
    <row r="320" spans="1:6" x14ac:dyDescent="0.25">
      <c r="A320" s="2"/>
      <c r="B320" s="9"/>
      <c r="D320" s="1"/>
      <c r="F320" s="7"/>
    </row>
    <row r="321" spans="1:6" x14ac:dyDescent="0.25">
      <c r="A321" s="2"/>
      <c r="B321" s="9"/>
      <c r="D321" s="1"/>
      <c r="F321" s="7"/>
    </row>
    <row r="322" spans="1:6" x14ac:dyDescent="0.25">
      <c r="A322" s="2"/>
      <c r="B322" s="9"/>
      <c r="D322" s="1"/>
      <c r="F322" s="7"/>
    </row>
    <row r="323" spans="1:6" x14ac:dyDescent="0.25">
      <c r="A323" s="2"/>
      <c r="B323" s="9"/>
      <c r="D323" s="1"/>
      <c r="F323" s="7"/>
    </row>
    <row r="324" spans="1:6" x14ac:dyDescent="0.25">
      <c r="A324" s="2"/>
      <c r="B324" s="9"/>
      <c r="D324" s="1"/>
      <c r="F324" s="7"/>
    </row>
    <row r="325" spans="1:6" x14ac:dyDescent="0.25">
      <c r="A325" s="2"/>
      <c r="B325" s="9"/>
      <c r="D325" s="1"/>
      <c r="F325" s="7"/>
    </row>
    <row r="326" spans="1:6" x14ac:dyDescent="0.25">
      <c r="A326" s="2"/>
      <c r="B326" s="9"/>
      <c r="D326" s="1"/>
      <c r="F326" s="7"/>
    </row>
    <row r="327" spans="1:6" x14ac:dyDescent="0.25">
      <c r="A327" s="2"/>
      <c r="B327" s="9"/>
      <c r="D327" s="1"/>
      <c r="F327" s="7"/>
    </row>
    <row r="328" spans="1:6" x14ac:dyDescent="0.25">
      <c r="D328" s="1"/>
      <c r="F328" s="7"/>
    </row>
    <row r="329" spans="1:6" x14ac:dyDescent="0.25">
      <c r="D329" s="1"/>
      <c r="F329" s="7"/>
    </row>
    <row r="330" spans="1:6" x14ac:dyDescent="0.25">
      <c r="D330" s="1"/>
      <c r="F330" s="7"/>
    </row>
    <row r="331" spans="1:6" x14ac:dyDescent="0.25">
      <c r="D331" s="1"/>
      <c r="F331" s="7"/>
    </row>
    <row r="332" spans="1:6" x14ac:dyDescent="0.25">
      <c r="D332" s="1"/>
      <c r="F332" s="7"/>
    </row>
    <row r="333" spans="1:6" x14ac:dyDescent="0.25">
      <c r="D333" s="1"/>
      <c r="F333" s="7"/>
    </row>
    <row r="334" spans="1:6" x14ac:dyDescent="0.25">
      <c r="D334" s="1"/>
      <c r="F334" s="7"/>
    </row>
    <row r="335" spans="1:6" x14ac:dyDescent="0.25">
      <c r="D335" s="1"/>
      <c r="F335" s="7"/>
    </row>
    <row r="336" spans="1:6" x14ac:dyDescent="0.25">
      <c r="D336" s="1"/>
      <c r="F336" s="7"/>
    </row>
    <row r="337" spans="4:6" x14ac:dyDescent="0.25">
      <c r="D337" s="1"/>
      <c r="F337" s="7"/>
    </row>
    <row r="338" spans="4:6" x14ac:dyDescent="0.25">
      <c r="D338" s="1"/>
      <c r="F338" s="7"/>
    </row>
    <row r="339" spans="4:6" x14ac:dyDescent="0.25">
      <c r="D339" s="1"/>
      <c r="F339" s="7"/>
    </row>
    <row r="340" spans="4:6" x14ac:dyDescent="0.25">
      <c r="D340" s="1"/>
      <c r="F340" s="7"/>
    </row>
    <row r="341" spans="4:6" x14ac:dyDescent="0.25">
      <c r="D341" s="1"/>
      <c r="F341" s="7"/>
    </row>
    <row r="342" spans="4:6" x14ac:dyDescent="0.25">
      <c r="D342" s="1"/>
      <c r="F342" s="7"/>
    </row>
    <row r="343" spans="4:6" x14ac:dyDescent="0.25">
      <c r="D343" s="1"/>
      <c r="F343" s="7"/>
    </row>
    <row r="344" spans="4:6" x14ac:dyDescent="0.25">
      <c r="D344" s="1"/>
      <c r="F344" s="7"/>
    </row>
    <row r="345" spans="4:6" x14ac:dyDescent="0.25">
      <c r="D345" s="1"/>
      <c r="F345" s="7"/>
    </row>
    <row r="346" spans="4:6" x14ac:dyDescent="0.25">
      <c r="D346" s="1"/>
      <c r="F346" s="7"/>
    </row>
    <row r="347" spans="4:6" x14ac:dyDescent="0.25">
      <c r="D347" s="1"/>
      <c r="F347" s="7"/>
    </row>
    <row r="348" spans="4:6" x14ac:dyDescent="0.25">
      <c r="D348" s="1"/>
      <c r="F348" s="7"/>
    </row>
    <row r="349" spans="4:6" x14ac:dyDescent="0.25">
      <c r="D349" s="1"/>
      <c r="F349" s="7"/>
    </row>
    <row r="350" spans="4:6" x14ac:dyDescent="0.25">
      <c r="D350" s="1"/>
      <c r="F350" s="7"/>
    </row>
    <row r="351" spans="4:6" x14ac:dyDescent="0.25">
      <c r="D351" s="1"/>
      <c r="F351" s="7"/>
    </row>
    <row r="352" spans="4:6" x14ac:dyDescent="0.25">
      <c r="D352" s="1"/>
      <c r="F352" s="7"/>
    </row>
    <row r="353" spans="4:6" x14ac:dyDescent="0.25">
      <c r="D353" s="1"/>
      <c r="F353" s="7"/>
    </row>
    <row r="354" spans="4:6" x14ac:dyDescent="0.25">
      <c r="D354" s="1"/>
      <c r="F354" s="7"/>
    </row>
    <row r="355" spans="4:6" x14ac:dyDescent="0.25">
      <c r="D355" s="1"/>
      <c r="F355" s="7"/>
    </row>
    <row r="356" spans="4:6" x14ac:dyDescent="0.25">
      <c r="D356" s="1"/>
      <c r="F356" s="7"/>
    </row>
    <row r="357" spans="4:6" x14ac:dyDescent="0.25">
      <c r="D357" s="1"/>
      <c r="F357" s="7"/>
    </row>
    <row r="358" spans="4:6" x14ac:dyDescent="0.25">
      <c r="D358" s="1"/>
      <c r="F358" s="7"/>
    </row>
    <row r="359" spans="4:6" x14ac:dyDescent="0.25">
      <c r="D359" s="1"/>
      <c r="F359" s="7"/>
    </row>
    <row r="360" spans="4:6" x14ac:dyDescent="0.25">
      <c r="D360" s="1"/>
      <c r="F360" s="7"/>
    </row>
    <row r="361" spans="4:6" x14ac:dyDescent="0.25">
      <c r="D361" s="1"/>
      <c r="F361" s="7"/>
    </row>
    <row r="362" spans="4:6" x14ac:dyDescent="0.25">
      <c r="D362" s="1"/>
      <c r="F362" s="7"/>
    </row>
    <row r="363" spans="4:6" x14ac:dyDescent="0.25">
      <c r="D363" s="1"/>
      <c r="F363" s="7"/>
    </row>
    <row r="364" spans="4:6" x14ac:dyDescent="0.25">
      <c r="D364" s="1"/>
      <c r="F364" s="7"/>
    </row>
    <row r="365" spans="4:6" x14ac:dyDescent="0.25">
      <c r="D365" s="1"/>
      <c r="F365" s="7"/>
    </row>
    <row r="366" spans="4:6" x14ac:dyDescent="0.25">
      <c r="D366" s="1"/>
      <c r="F366" s="7"/>
    </row>
    <row r="367" spans="4:6" x14ac:dyDescent="0.25">
      <c r="D367" s="1"/>
      <c r="F367" s="7"/>
    </row>
    <row r="368" spans="4:6" x14ac:dyDescent="0.25">
      <c r="D368" s="1"/>
      <c r="F368" s="7"/>
    </row>
    <row r="369" spans="4:6" x14ac:dyDescent="0.25">
      <c r="D369" s="1"/>
      <c r="F369" s="7"/>
    </row>
    <row r="370" spans="4:6" x14ac:dyDescent="0.25">
      <c r="D370" s="1"/>
      <c r="F370" s="7"/>
    </row>
    <row r="371" spans="4:6" x14ac:dyDescent="0.25">
      <c r="D371" s="1"/>
      <c r="F371" s="7"/>
    </row>
    <row r="372" spans="4:6" x14ac:dyDescent="0.25">
      <c r="D372" s="1"/>
      <c r="F372" s="7"/>
    </row>
    <row r="373" spans="4:6" x14ac:dyDescent="0.25">
      <c r="D373" s="1"/>
      <c r="F373" s="7"/>
    </row>
    <row r="374" spans="4:6" x14ac:dyDescent="0.25">
      <c r="D374" s="1"/>
      <c r="F374" s="7"/>
    </row>
    <row r="375" spans="4:6" x14ac:dyDescent="0.25">
      <c r="D375" s="1"/>
      <c r="F375" s="7"/>
    </row>
    <row r="376" spans="4:6" x14ac:dyDescent="0.25">
      <c r="D376" s="1"/>
      <c r="F376" s="7"/>
    </row>
    <row r="377" spans="4:6" x14ac:dyDescent="0.25">
      <c r="D377" s="1"/>
      <c r="F377" s="7"/>
    </row>
    <row r="378" spans="4:6" x14ac:dyDescent="0.25">
      <c r="D378" s="1"/>
      <c r="F378" s="7"/>
    </row>
    <row r="379" spans="4:6" x14ac:dyDescent="0.25">
      <c r="D379" s="1"/>
      <c r="F379" s="7"/>
    </row>
    <row r="380" spans="4:6" x14ac:dyDescent="0.25">
      <c r="D380" s="1"/>
      <c r="F380" s="7"/>
    </row>
    <row r="381" spans="4:6" x14ac:dyDescent="0.25">
      <c r="D381" s="1"/>
      <c r="F381" s="7"/>
    </row>
    <row r="382" spans="4:6" x14ac:dyDescent="0.25">
      <c r="D382" s="1"/>
      <c r="F382" s="7"/>
    </row>
    <row r="383" spans="4:6" x14ac:dyDescent="0.25">
      <c r="D383" s="1"/>
      <c r="F383" s="7"/>
    </row>
    <row r="384" spans="4:6" x14ac:dyDescent="0.25">
      <c r="D384" s="1"/>
      <c r="F384" s="7"/>
    </row>
    <row r="385" spans="4:6" x14ac:dyDescent="0.25">
      <c r="D385" s="1"/>
      <c r="F385" s="7"/>
    </row>
    <row r="386" spans="4:6" x14ac:dyDescent="0.25">
      <c r="D386" s="1"/>
      <c r="F386" s="7"/>
    </row>
    <row r="387" spans="4:6" x14ac:dyDescent="0.25">
      <c r="D387" s="1"/>
      <c r="F387" s="7"/>
    </row>
    <row r="388" spans="4:6" x14ac:dyDescent="0.25">
      <c r="D388" s="1"/>
      <c r="F388" s="7"/>
    </row>
    <row r="389" spans="4:6" x14ac:dyDescent="0.25">
      <c r="D389" s="1"/>
      <c r="F389" s="7"/>
    </row>
    <row r="390" spans="4:6" x14ac:dyDescent="0.25">
      <c r="D390" s="1"/>
      <c r="F390" s="7"/>
    </row>
    <row r="391" spans="4:6" x14ac:dyDescent="0.25">
      <c r="D391" s="1"/>
      <c r="F391" s="7"/>
    </row>
    <row r="392" spans="4:6" x14ac:dyDescent="0.25">
      <c r="D392" s="1"/>
      <c r="F392" s="7"/>
    </row>
    <row r="393" spans="4:6" x14ac:dyDescent="0.25">
      <c r="D393" s="1"/>
      <c r="F393" s="7"/>
    </row>
    <row r="394" spans="4:6" x14ac:dyDescent="0.25">
      <c r="D394" s="1"/>
      <c r="F394" s="7"/>
    </row>
    <row r="395" spans="4:6" x14ac:dyDescent="0.25">
      <c r="D395" s="1"/>
      <c r="F395" s="7"/>
    </row>
    <row r="396" spans="4:6" x14ac:dyDescent="0.25">
      <c r="D396" s="1"/>
      <c r="F396" s="7"/>
    </row>
    <row r="397" spans="4:6" x14ac:dyDescent="0.25">
      <c r="D397" s="1"/>
      <c r="F397" s="7"/>
    </row>
    <row r="398" spans="4:6" x14ac:dyDescent="0.25">
      <c r="D398" s="1"/>
      <c r="F398" s="7"/>
    </row>
    <row r="399" spans="4:6" x14ac:dyDescent="0.25">
      <c r="D399" s="1"/>
      <c r="F399" s="7"/>
    </row>
    <row r="400" spans="4:6" x14ac:dyDescent="0.25">
      <c r="D400" s="1"/>
      <c r="F400" s="7"/>
    </row>
    <row r="401" spans="4:6" x14ac:dyDescent="0.25">
      <c r="D401" s="1"/>
      <c r="F401" s="7"/>
    </row>
    <row r="402" spans="4:6" x14ac:dyDescent="0.25">
      <c r="D402" s="1"/>
      <c r="F402" s="7"/>
    </row>
    <row r="403" spans="4:6" x14ac:dyDescent="0.25">
      <c r="D403" s="1"/>
      <c r="F403" s="7"/>
    </row>
    <row r="404" spans="4:6" x14ac:dyDescent="0.25">
      <c r="D404" s="1"/>
      <c r="F404" s="7"/>
    </row>
    <row r="405" spans="4:6" x14ac:dyDescent="0.25">
      <c r="D405" s="1"/>
      <c r="F405" s="7"/>
    </row>
    <row r="406" spans="4:6" x14ac:dyDescent="0.25">
      <c r="D406" s="1"/>
      <c r="F406" s="7"/>
    </row>
    <row r="407" spans="4:6" x14ac:dyDescent="0.25">
      <c r="D407" s="1"/>
      <c r="F407" s="7"/>
    </row>
    <row r="408" spans="4:6" x14ac:dyDescent="0.25">
      <c r="D408" s="1"/>
      <c r="F408" s="7"/>
    </row>
    <row r="409" spans="4:6" x14ac:dyDescent="0.25">
      <c r="D409" s="1"/>
      <c r="F409" s="7"/>
    </row>
    <row r="410" spans="4:6" x14ac:dyDescent="0.25">
      <c r="D410" s="1"/>
      <c r="F410" s="7"/>
    </row>
    <row r="411" spans="4:6" x14ac:dyDescent="0.25">
      <c r="D411" s="1"/>
      <c r="F411" s="7"/>
    </row>
    <row r="412" spans="4:6" x14ac:dyDescent="0.25">
      <c r="D412" s="1"/>
      <c r="F412" s="7"/>
    </row>
    <row r="413" spans="4:6" x14ac:dyDescent="0.25">
      <c r="D413" s="1"/>
      <c r="F413" s="7"/>
    </row>
    <row r="414" spans="4:6" x14ac:dyDescent="0.25">
      <c r="D414" s="1"/>
      <c r="F414" s="7"/>
    </row>
    <row r="415" spans="4:6" x14ac:dyDescent="0.25">
      <c r="D415" s="1"/>
      <c r="F415" s="7"/>
    </row>
    <row r="416" spans="4:6" x14ac:dyDescent="0.25">
      <c r="D416" s="1"/>
      <c r="F416" s="7"/>
    </row>
    <row r="417" spans="4:6" x14ac:dyDescent="0.25">
      <c r="D417" s="1"/>
      <c r="F417" s="7"/>
    </row>
    <row r="418" spans="4:6" x14ac:dyDescent="0.25">
      <c r="D418" s="1"/>
      <c r="F418" s="7"/>
    </row>
    <row r="419" spans="4:6" x14ac:dyDescent="0.25">
      <c r="D419" s="1"/>
      <c r="F419" s="7"/>
    </row>
    <row r="420" spans="4:6" x14ac:dyDescent="0.25">
      <c r="D420" s="1"/>
      <c r="F420" s="7"/>
    </row>
    <row r="421" spans="4:6" x14ac:dyDescent="0.25">
      <c r="D421" s="1"/>
      <c r="F421" s="7"/>
    </row>
    <row r="422" spans="4:6" x14ac:dyDescent="0.25">
      <c r="D422" s="1"/>
    </row>
    <row r="423" spans="4:6" x14ac:dyDescent="0.25">
      <c r="D423" s="1"/>
    </row>
    <row r="424" spans="4:6" x14ac:dyDescent="0.25">
      <c r="D424" s="1"/>
    </row>
    <row r="425" spans="4:6" x14ac:dyDescent="0.25">
      <c r="D425" s="1"/>
    </row>
    <row r="426" spans="4:6" x14ac:dyDescent="0.25">
      <c r="D426" s="1"/>
    </row>
    <row r="427" spans="4:6" x14ac:dyDescent="0.25">
      <c r="D427" s="1"/>
    </row>
  </sheetData>
  <mergeCells count="1">
    <mergeCell ref="H1:I1"/>
  </mergeCells>
  <phoneticPr fontId="3" type="noConversion"/>
  <conditionalFormatting sqref="B2:B207">
    <cfRule type="cellIs" dxfId="15" priority="1" operator="equal">
      <formula>$H$6</formula>
    </cfRule>
    <cfRule type="cellIs" dxfId="14" priority="2" operator="equal">
      <formula>$H$5</formula>
    </cfRule>
    <cfRule type="cellIs" dxfId="13" priority="3" operator="equal">
      <formula>$H$4</formula>
    </cfRule>
  </conditionalFormatting>
  <dataValidations count="1">
    <dataValidation type="list" allowBlank="1" showInputMessage="1" showErrorMessage="1" sqref="B94:B207" xr:uid="{32CB6321-E570-4B44-B623-BC792A0104D0}">
      <formula1>$H$2:$H$6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5EC41A7-E778-4DF8-9991-067C4C40B094}">
          <x14:formula1>
            <xm:f>'P&amp;L'!$C$30:$N$30</xm:f>
          </x14:formula1>
          <xm:sqref>A2:A207</xm:sqref>
        </x14:dataValidation>
        <x14:dataValidation type="list" allowBlank="1" showInputMessage="1" showErrorMessage="1" xr:uid="{AF1E4F69-52ED-4164-8B0E-E331835DE85F}">
          <x14:formula1>
            <xm:f>Dropdowns!$H$2:$H$13</xm:f>
          </x14:formula1>
          <xm:sqref>E2:E21</xm:sqref>
        </x14:dataValidation>
        <x14:dataValidation type="list" allowBlank="1" showInputMessage="1" showErrorMessage="1" xr:uid="{DCEAD821-1D89-4EA3-A076-30DEFD6C66D4}">
          <x14:formula1>
            <xm:f>Dropdowns!$H$2:$H$14</xm:f>
          </x14:formula1>
          <xm:sqref>E22:E207</xm:sqref>
        </x14:dataValidation>
        <x14:dataValidation type="list" allowBlank="1" showInputMessage="1" showErrorMessage="1" xr:uid="{28E2CD36-7041-447D-BEC0-EAF13B6B7689}">
          <x14:formula1>
            <xm:f>Dropdowns!$I$2:$I$5</xm:f>
          </x14:formula1>
          <xm:sqref>B2:B93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EB624-9DFE-49EC-9902-FFE098CCC0CF}">
  <sheetPr>
    <tabColor theme="7" tint="0.79998168889431442"/>
  </sheetPr>
  <dimension ref="B1:N427"/>
  <sheetViews>
    <sheetView showGridLines="0" workbookViewId="0">
      <pane ySplit="1" topLeftCell="A2" activePane="bottomLeft" state="frozen"/>
      <selection activeCell="N41" sqref="N41"/>
      <selection pane="bottomLeft" activeCell="N41" sqref="N41"/>
    </sheetView>
  </sheetViews>
  <sheetFormatPr defaultRowHeight="15" x14ac:dyDescent="0.25"/>
  <cols>
    <col min="1" max="1" width="56.5703125" customWidth="1"/>
    <col min="2" max="2" width="10.85546875" bestFit="1" customWidth="1"/>
    <col min="3" max="3" width="22.28515625" style="11" bestFit="1" customWidth="1"/>
    <col min="4" max="4" width="10.28515625" customWidth="1"/>
    <col min="5" max="5" width="21.140625" customWidth="1"/>
    <col min="6" max="6" width="11.7109375" hidden="1" customWidth="1"/>
    <col min="7" max="7" width="7.42578125" hidden="1" customWidth="1"/>
    <col min="8" max="8" width="7.140625" hidden="1" customWidth="1"/>
    <col min="9" max="10" width="9.5703125" hidden="1" customWidth="1"/>
    <col min="11" max="11" width="33.5703125" customWidth="1"/>
    <col min="12" max="12" width="1.85546875" customWidth="1"/>
    <col min="13" max="13" width="22.28515625" bestFit="1" customWidth="1"/>
    <col min="14" max="14" width="11.5703125" bestFit="1" customWidth="1"/>
    <col min="15" max="17" width="14.28515625" customWidth="1"/>
  </cols>
  <sheetData>
    <row r="1" spans="2:14" s="7" customFormat="1" ht="30.75" thickBot="1" x14ac:dyDescent="0.3">
      <c r="B1" s="53" t="s">
        <v>21</v>
      </c>
      <c r="C1" s="53" t="s">
        <v>55</v>
      </c>
      <c r="D1" s="53" t="s">
        <v>58</v>
      </c>
      <c r="E1" s="53" t="s">
        <v>63</v>
      </c>
      <c r="F1" s="53" t="s">
        <v>59</v>
      </c>
      <c r="G1" s="53" t="s">
        <v>60</v>
      </c>
      <c r="H1" s="53" t="s">
        <v>61</v>
      </c>
      <c r="I1" s="53" t="s">
        <v>62</v>
      </c>
      <c r="J1" s="53" t="s">
        <v>83</v>
      </c>
      <c r="K1" s="53" t="s">
        <v>84</v>
      </c>
      <c r="M1" s="210" t="s">
        <v>94</v>
      </c>
      <c r="N1" s="210"/>
    </row>
    <row r="2" spans="2:14" x14ac:dyDescent="0.25">
      <c r="B2" s="85"/>
      <c r="C2" s="86"/>
      <c r="D2" s="87"/>
      <c r="E2" s="88"/>
      <c r="F2" s="89"/>
      <c r="G2" s="89"/>
      <c r="H2" s="105"/>
      <c r="I2" s="68"/>
      <c r="J2" s="68"/>
      <c r="K2" s="89"/>
      <c r="M2" s="12" t="s">
        <v>135</v>
      </c>
      <c r="N2" s="13">
        <f>SUMIF($C$2:$C$425,M2,$D$2:$D$425)</f>
        <v>0</v>
      </c>
    </row>
    <row r="3" spans="2:14" x14ac:dyDescent="0.25">
      <c r="B3" s="85"/>
      <c r="C3" s="90"/>
      <c r="D3" s="87"/>
      <c r="E3" s="88"/>
      <c r="F3" s="89"/>
      <c r="G3" s="89"/>
      <c r="H3" s="105"/>
      <c r="I3" s="68"/>
      <c r="J3" s="68"/>
      <c r="K3" s="89"/>
      <c r="M3" s="14" t="s">
        <v>134</v>
      </c>
      <c r="N3" s="15">
        <f>SUMIF($C$2:$C$425,M3,$D$2:$D$425)</f>
        <v>0</v>
      </c>
    </row>
    <row r="4" spans="2:14" x14ac:dyDescent="0.25">
      <c r="B4" s="85"/>
      <c r="C4" s="90"/>
      <c r="D4" s="87"/>
      <c r="E4" s="88"/>
      <c r="F4" s="89"/>
      <c r="G4" s="89"/>
      <c r="H4" s="105"/>
      <c r="I4" s="68"/>
      <c r="J4" s="68"/>
      <c r="K4" s="89"/>
      <c r="M4" s="14"/>
      <c r="N4" s="15">
        <f>SUMIF($C$2:$C$425,M4,$D$2:$D$425)</f>
        <v>0</v>
      </c>
    </row>
    <row r="5" spans="2:14" x14ac:dyDescent="0.25">
      <c r="B5" s="85"/>
      <c r="C5" s="90"/>
      <c r="D5" s="87"/>
      <c r="E5" s="88"/>
      <c r="F5" s="89"/>
      <c r="G5" s="89"/>
      <c r="H5" s="105"/>
      <c r="I5" s="68"/>
      <c r="J5" s="68"/>
      <c r="K5" s="89"/>
      <c r="M5" s="14"/>
      <c r="N5" s="15">
        <f>SUMIF($C$2:$C$425,M5,$D$2:$D$425)</f>
        <v>0</v>
      </c>
    </row>
    <row r="6" spans="2:14" x14ac:dyDescent="0.25">
      <c r="B6" s="85"/>
      <c r="C6" s="90"/>
      <c r="D6" s="87"/>
      <c r="E6" s="88"/>
      <c r="F6" s="89"/>
      <c r="G6" s="89"/>
      <c r="H6" s="105"/>
      <c r="I6" s="68"/>
      <c r="J6" s="68"/>
      <c r="K6" s="89"/>
      <c r="M6" s="16"/>
      <c r="N6" s="17">
        <f>SUMIF($C$2:$C$425,M6,$D$2:$D$425)</f>
        <v>0</v>
      </c>
    </row>
    <row r="7" spans="2:14" ht="15.75" thickBot="1" x14ac:dyDescent="0.3">
      <c r="B7" s="85"/>
      <c r="C7" s="90"/>
      <c r="D7" s="87"/>
      <c r="E7" s="88"/>
      <c r="F7" s="89"/>
      <c r="G7" s="89"/>
      <c r="H7" s="105"/>
      <c r="I7" s="68"/>
      <c r="J7" s="68"/>
      <c r="K7" s="89"/>
      <c r="M7" s="18" t="s">
        <v>3</v>
      </c>
      <c r="N7" s="19">
        <f>SUM(N2:N6)</f>
        <v>0</v>
      </c>
    </row>
    <row r="8" spans="2:14" x14ac:dyDescent="0.25">
      <c r="B8" s="85"/>
      <c r="C8" s="90"/>
      <c r="D8" s="87"/>
      <c r="E8" s="88"/>
      <c r="F8" s="89"/>
      <c r="G8" s="89"/>
      <c r="H8" s="105"/>
      <c r="I8" s="68"/>
      <c r="J8" s="68"/>
      <c r="K8" s="89"/>
    </row>
    <row r="9" spans="2:14" x14ac:dyDescent="0.25">
      <c r="B9" s="8"/>
      <c r="C9" s="10"/>
      <c r="D9" s="5"/>
      <c r="E9" s="4"/>
      <c r="F9" s="89"/>
      <c r="G9" s="89"/>
      <c r="H9" s="105"/>
      <c r="I9" s="68"/>
      <c r="J9" s="68"/>
      <c r="K9" s="4"/>
    </row>
    <row r="10" spans="2:14" x14ac:dyDescent="0.25">
      <c r="B10" s="8"/>
      <c r="C10" s="10"/>
      <c r="D10" s="5"/>
      <c r="E10" s="4"/>
      <c r="F10" s="89"/>
      <c r="G10" s="89"/>
      <c r="H10" s="105"/>
      <c r="I10" s="68"/>
      <c r="J10" s="68"/>
      <c r="K10" s="4"/>
    </row>
    <row r="11" spans="2:14" x14ac:dyDescent="0.25">
      <c r="B11" s="8"/>
      <c r="C11" s="10"/>
      <c r="D11" s="5"/>
      <c r="E11" s="4"/>
      <c r="F11" s="89"/>
      <c r="G11" s="89"/>
      <c r="H11" s="105"/>
      <c r="I11" s="68"/>
      <c r="J11" s="68"/>
      <c r="K11" s="4"/>
    </row>
    <row r="12" spans="2:14" x14ac:dyDescent="0.25">
      <c r="B12" s="8"/>
      <c r="C12" s="10"/>
      <c r="D12" s="5"/>
      <c r="E12" s="4"/>
      <c r="F12" s="89"/>
      <c r="G12" s="89"/>
      <c r="H12" s="105"/>
      <c r="I12" s="68"/>
      <c r="J12" s="68"/>
      <c r="K12" s="4"/>
    </row>
    <row r="13" spans="2:14" x14ac:dyDescent="0.25">
      <c r="B13" s="8"/>
      <c r="C13" s="10"/>
      <c r="D13" s="5"/>
      <c r="E13" s="4"/>
      <c r="F13" s="89"/>
      <c r="G13" s="89"/>
      <c r="H13" s="105"/>
      <c r="I13" s="68"/>
      <c r="J13" s="68"/>
      <c r="K13" s="4"/>
    </row>
    <row r="14" spans="2:14" x14ac:dyDescent="0.25">
      <c r="B14" s="8"/>
      <c r="C14" s="10"/>
      <c r="D14" s="5"/>
      <c r="E14" s="4"/>
      <c r="F14" s="89"/>
      <c r="G14" s="89"/>
      <c r="H14" s="105"/>
      <c r="I14" s="68"/>
      <c r="J14" s="68"/>
      <c r="K14" s="4"/>
    </row>
    <row r="15" spans="2:14" x14ac:dyDescent="0.25">
      <c r="B15" s="8"/>
      <c r="C15" s="20"/>
      <c r="D15" s="5"/>
      <c r="E15" s="88"/>
      <c r="F15" s="89"/>
      <c r="G15" s="89"/>
      <c r="H15" s="105"/>
      <c r="I15" s="68"/>
      <c r="J15" s="68"/>
      <c r="K15" s="4"/>
    </row>
    <row r="16" spans="2:14" x14ac:dyDescent="0.25">
      <c r="B16" s="85"/>
      <c r="C16" s="86"/>
      <c r="D16" s="87"/>
      <c r="E16" s="88"/>
      <c r="F16" s="89"/>
      <c r="G16" s="89"/>
      <c r="H16" s="105"/>
      <c r="I16" s="68"/>
      <c r="J16" s="68"/>
      <c r="K16" s="89"/>
    </row>
    <row r="17" spans="2:11" x14ac:dyDescent="0.25">
      <c r="B17" s="85"/>
      <c r="C17" s="86"/>
      <c r="D17" s="87"/>
      <c r="E17" s="88"/>
      <c r="F17" s="89"/>
      <c r="G17" s="89"/>
      <c r="H17" s="105"/>
      <c r="I17" s="68"/>
      <c r="J17" s="68"/>
      <c r="K17" s="89"/>
    </row>
    <row r="18" spans="2:11" x14ac:dyDescent="0.25">
      <c r="B18" s="85"/>
      <c r="C18" s="86"/>
      <c r="D18" s="87"/>
      <c r="E18" s="88"/>
      <c r="F18" s="89"/>
      <c r="G18" s="89"/>
      <c r="H18" s="105"/>
      <c r="I18" s="68"/>
      <c r="J18" s="68"/>
      <c r="K18" s="89"/>
    </row>
    <row r="19" spans="2:11" x14ac:dyDescent="0.25">
      <c r="B19" s="85"/>
      <c r="C19" s="86"/>
      <c r="D19" s="87"/>
      <c r="E19" s="88"/>
      <c r="F19" s="89"/>
      <c r="G19" s="89"/>
      <c r="H19" s="105"/>
      <c r="I19" s="68"/>
      <c r="J19" s="68"/>
      <c r="K19" s="89"/>
    </row>
    <row r="20" spans="2:11" x14ac:dyDescent="0.25">
      <c r="B20" s="85"/>
      <c r="C20" s="86"/>
      <c r="D20" s="87"/>
      <c r="E20" s="88"/>
      <c r="F20" s="89"/>
      <c r="G20" s="89"/>
      <c r="H20" s="105"/>
      <c r="I20" s="68"/>
      <c r="J20" s="68"/>
      <c r="K20" s="89"/>
    </row>
    <row r="21" spans="2:11" x14ac:dyDescent="0.25">
      <c r="B21" s="85"/>
      <c r="C21" s="86"/>
      <c r="D21" s="87"/>
      <c r="E21" s="88"/>
      <c r="F21" s="89"/>
      <c r="G21" s="89"/>
      <c r="H21" s="105"/>
      <c r="I21" s="68"/>
      <c r="J21" s="68"/>
      <c r="K21" s="89"/>
    </row>
    <row r="22" spans="2:11" x14ac:dyDescent="0.25">
      <c r="B22" s="85"/>
      <c r="C22" s="86"/>
      <c r="D22" s="87"/>
      <c r="E22" s="88"/>
      <c r="F22" s="89"/>
      <c r="G22" s="89"/>
      <c r="H22" s="105"/>
      <c r="I22" s="68"/>
      <c r="J22" s="68"/>
      <c r="K22" s="89"/>
    </row>
    <row r="23" spans="2:11" x14ac:dyDescent="0.25">
      <c r="B23" s="85"/>
      <c r="C23" s="86"/>
      <c r="D23" s="87"/>
      <c r="E23" s="88"/>
      <c r="F23" s="89"/>
      <c r="G23" s="89"/>
      <c r="H23" s="105"/>
      <c r="I23" s="68"/>
      <c r="J23" s="68"/>
      <c r="K23" s="89"/>
    </row>
    <row r="24" spans="2:11" x14ac:dyDescent="0.25">
      <c r="B24" s="85"/>
      <c r="C24" s="86"/>
      <c r="D24" s="87"/>
      <c r="E24" s="88"/>
      <c r="F24" s="89"/>
      <c r="G24" s="89"/>
      <c r="H24" s="105"/>
      <c r="I24" s="68"/>
      <c r="J24" s="68"/>
      <c r="K24" s="89"/>
    </row>
    <row r="25" spans="2:11" x14ac:dyDescent="0.25">
      <c r="B25" s="85"/>
      <c r="C25" s="86"/>
      <c r="D25" s="87"/>
      <c r="E25" s="88"/>
      <c r="F25" s="89"/>
      <c r="G25" s="89"/>
      <c r="H25" s="105"/>
      <c r="I25" s="68"/>
      <c r="J25" s="68"/>
      <c r="K25" s="89"/>
    </row>
    <row r="26" spans="2:11" x14ac:dyDescent="0.25">
      <c r="B26" s="85"/>
      <c r="C26" s="86"/>
      <c r="D26" s="87"/>
      <c r="E26" s="88"/>
      <c r="F26" s="89"/>
      <c r="G26" s="89"/>
      <c r="H26" s="105"/>
      <c r="I26" s="68"/>
      <c r="J26" s="68"/>
      <c r="K26" s="89"/>
    </row>
    <row r="27" spans="2:11" x14ac:dyDescent="0.25">
      <c r="B27" s="85"/>
      <c r="C27" s="86"/>
      <c r="D27" s="87"/>
      <c r="E27" s="88"/>
      <c r="F27" s="89"/>
      <c r="G27" s="89"/>
      <c r="H27" s="105"/>
      <c r="I27" s="68"/>
      <c r="J27" s="68"/>
      <c r="K27" s="89"/>
    </row>
    <row r="28" spans="2:11" x14ac:dyDescent="0.25">
      <c r="B28" s="85"/>
      <c r="C28" s="86"/>
      <c r="D28" s="87"/>
      <c r="E28" s="88"/>
      <c r="F28" s="89"/>
      <c r="G28" s="89"/>
      <c r="H28" s="105"/>
      <c r="I28" s="68"/>
      <c r="J28" s="68"/>
      <c r="K28" s="89"/>
    </row>
    <row r="29" spans="2:11" x14ac:dyDescent="0.25">
      <c r="B29" s="85"/>
      <c r="C29" s="86"/>
      <c r="D29" s="87"/>
      <c r="E29" s="88"/>
      <c r="F29" s="89"/>
      <c r="G29" s="89"/>
      <c r="H29" s="105"/>
      <c r="I29" s="68"/>
      <c r="J29" s="68"/>
      <c r="K29" s="89"/>
    </row>
    <row r="30" spans="2:11" x14ac:dyDescent="0.25">
      <c r="B30" s="85"/>
      <c r="C30" s="86"/>
      <c r="D30" s="87"/>
      <c r="E30" s="88"/>
      <c r="F30" s="89"/>
      <c r="G30" s="89"/>
      <c r="H30" s="105"/>
      <c r="I30" s="68"/>
      <c r="J30" s="68"/>
      <c r="K30" s="89"/>
    </row>
    <row r="31" spans="2:11" x14ac:dyDescent="0.25">
      <c r="B31" s="85"/>
      <c r="C31" s="86"/>
      <c r="D31" s="87"/>
      <c r="E31" s="88"/>
      <c r="F31" s="89"/>
      <c r="G31" s="89"/>
      <c r="H31" s="105"/>
      <c r="I31" s="68"/>
      <c r="J31" s="68"/>
      <c r="K31" s="89"/>
    </row>
    <row r="32" spans="2:11" x14ac:dyDescent="0.25">
      <c r="B32" s="85"/>
      <c r="C32" s="86"/>
      <c r="D32" s="87"/>
      <c r="E32" s="88"/>
      <c r="F32" s="89"/>
      <c r="G32" s="89"/>
      <c r="H32" s="105"/>
      <c r="I32" s="68"/>
      <c r="J32" s="68"/>
      <c r="K32" s="89"/>
    </row>
    <row r="33" spans="2:11" x14ac:dyDescent="0.25">
      <c r="B33" s="85"/>
      <c r="C33" s="86"/>
      <c r="D33" s="87"/>
      <c r="E33" s="88"/>
      <c r="F33" s="89"/>
      <c r="G33" s="89"/>
      <c r="H33" s="105"/>
      <c r="I33" s="68"/>
      <c r="J33" s="68"/>
      <c r="K33" s="89"/>
    </row>
    <row r="34" spans="2:11" x14ac:dyDescent="0.25">
      <c r="B34" s="85"/>
      <c r="C34" s="86"/>
      <c r="D34" s="87"/>
      <c r="E34" s="88"/>
      <c r="F34" s="89"/>
      <c r="G34" s="89"/>
      <c r="H34" s="105"/>
      <c r="I34" s="68"/>
      <c r="J34" s="68"/>
      <c r="K34" s="89"/>
    </row>
    <row r="35" spans="2:11" x14ac:dyDescent="0.25">
      <c r="B35" s="85"/>
      <c r="C35" s="86"/>
      <c r="D35" s="87"/>
      <c r="E35" s="88"/>
      <c r="F35" s="89"/>
      <c r="G35" s="89"/>
      <c r="H35" s="105"/>
      <c r="I35" s="68"/>
      <c r="J35" s="68"/>
      <c r="K35" s="89"/>
    </row>
    <row r="36" spans="2:11" x14ac:dyDescent="0.25">
      <c r="B36" s="85"/>
      <c r="C36" s="86"/>
      <c r="D36" s="87"/>
      <c r="E36" s="88"/>
      <c r="F36" s="89"/>
      <c r="G36" s="89"/>
      <c r="H36" s="105"/>
      <c r="I36" s="68"/>
      <c r="J36" s="68"/>
      <c r="K36" s="89"/>
    </row>
    <row r="37" spans="2:11" x14ac:dyDescent="0.25">
      <c r="B37" s="85"/>
      <c r="C37" s="86"/>
      <c r="D37" s="87"/>
      <c r="E37" s="88"/>
      <c r="F37" s="89"/>
      <c r="G37" s="89"/>
      <c r="H37" s="105"/>
      <c r="I37" s="68"/>
      <c r="J37" s="68"/>
      <c r="K37" s="89"/>
    </row>
    <row r="38" spans="2:11" x14ac:dyDescent="0.25">
      <c r="B38" s="85"/>
      <c r="C38" s="86"/>
      <c r="D38" s="87"/>
      <c r="E38" s="88"/>
      <c r="F38" s="89"/>
      <c r="G38" s="89"/>
      <c r="H38" s="105"/>
      <c r="I38" s="68"/>
      <c r="J38" s="68"/>
      <c r="K38" s="89"/>
    </row>
    <row r="39" spans="2:11" x14ac:dyDescent="0.25">
      <c r="B39" s="85"/>
      <c r="C39" s="86"/>
      <c r="D39" s="87"/>
      <c r="E39" s="88"/>
      <c r="F39" s="89"/>
      <c r="G39" s="89"/>
      <c r="H39" s="105"/>
      <c r="I39" s="68"/>
      <c r="J39" s="68"/>
      <c r="K39" s="89"/>
    </row>
    <row r="40" spans="2:11" x14ac:dyDescent="0.25">
      <c r="B40" s="85"/>
      <c r="C40" s="86"/>
      <c r="D40" s="87"/>
      <c r="E40" s="88"/>
      <c r="F40" s="89"/>
      <c r="G40" s="89"/>
      <c r="H40" s="105"/>
      <c r="I40" s="68"/>
      <c r="J40" s="68"/>
      <c r="K40" s="89"/>
    </row>
    <row r="41" spans="2:11" x14ac:dyDescent="0.25">
      <c r="B41" s="85"/>
      <c r="C41" s="86"/>
      <c r="D41" s="87"/>
      <c r="E41" s="88"/>
      <c r="F41" s="89"/>
      <c r="G41" s="89"/>
      <c r="H41" s="105"/>
      <c r="I41" s="68"/>
      <c r="J41" s="68"/>
      <c r="K41" s="89"/>
    </row>
    <row r="42" spans="2:11" x14ac:dyDescent="0.25">
      <c r="B42" s="85"/>
      <c r="C42" s="86"/>
      <c r="D42" s="87"/>
      <c r="E42" s="88"/>
      <c r="F42" s="89"/>
      <c r="G42" s="89"/>
      <c r="H42" s="105"/>
      <c r="I42" s="68"/>
      <c r="J42" s="68"/>
      <c r="K42" s="89"/>
    </row>
    <row r="43" spans="2:11" x14ac:dyDescent="0.25">
      <c r="B43" s="85"/>
      <c r="C43" s="86"/>
      <c r="D43" s="87"/>
      <c r="E43" s="88"/>
      <c r="F43" s="89"/>
      <c r="G43" s="89"/>
      <c r="H43" s="105"/>
      <c r="I43" s="68"/>
      <c r="J43" s="68"/>
      <c r="K43" s="89"/>
    </row>
    <row r="44" spans="2:11" x14ac:dyDescent="0.25">
      <c r="B44" s="85"/>
      <c r="C44" s="86"/>
      <c r="D44" s="87"/>
      <c r="E44" s="88"/>
      <c r="F44" s="89"/>
      <c r="G44" s="89"/>
      <c r="H44" s="105"/>
      <c r="I44" s="68"/>
      <c r="J44" s="68"/>
      <c r="K44" s="89"/>
    </row>
    <row r="45" spans="2:11" x14ac:dyDescent="0.25">
      <c r="B45" s="85"/>
      <c r="C45" s="86"/>
      <c r="D45" s="87"/>
      <c r="E45" s="88"/>
      <c r="F45" s="89"/>
      <c r="G45" s="89"/>
      <c r="H45" s="105"/>
      <c r="I45" s="68"/>
      <c r="J45" s="68"/>
      <c r="K45" s="89"/>
    </row>
    <row r="46" spans="2:11" x14ac:dyDescent="0.25">
      <c r="B46" s="85"/>
      <c r="C46" s="86"/>
      <c r="D46" s="87"/>
      <c r="E46" s="88"/>
      <c r="F46" s="89"/>
      <c r="G46" s="89"/>
      <c r="H46" s="105"/>
      <c r="I46" s="68"/>
      <c r="J46" s="68"/>
      <c r="K46" s="89"/>
    </row>
    <row r="47" spans="2:11" x14ac:dyDescent="0.25">
      <c r="B47" s="85"/>
      <c r="C47" s="86"/>
      <c r="D47" s="87"/>
      <c r="E47" s="88"/>
      <c r="F47" s="89"/>
      <c r="G47" s="89"/>
      <c r="H47" s="105"/>
      <c r="I47" s="68"/>
      <c r="J47" s="68"/>
      <c r="K47" s="89"/>
    </row>
    <row r="48" spans="2:11" x14ac:dyDescent="0.25">
      <c r="B48" s="85"/>
      <c r="C48" s="86"/>
      <c r="D48" s="87"/>
      <c r="E48" s="88"/>
      <c r="F48" s="89"/>
      <c r="G48" s="89"/>
      <c r="H48" s="105"/>
      <c r="I48" s="68"/>
      <c r="J48" s="68"/>
      <c r="K48" s="89"/>
    </row>
    <row r="49" spans="2:11" x14ac:dyDescent="0.25">
      <c r="B49" s="85"/>
      <c r="C49" s="86"/>
      <c r="D49" s="87"/>
      <c r="E49" s="88"/>
      <c r="F49" s="89"/>
      <c r="G49" s="89"/>
      <c r="H49" s="105"/>
      <c r="I49" s="68"/>
      <c r="J49" s="68"/>
      <c r="K49" s="89"/>
    </row>
    <row r="50" spans="2:11" x14ac:dyDescent="0.25">
      <c r="B50" s="85"/>
      <c r="C50" s="86"/>
      <c r="D50" s="87"/>
      <c r="E50" s="88"/>
      <c r="F50" s="89"/>
      <c r="G50" s="89"/>
      <c r="H50" s="105"/>
      <c r="I50" s="68"/>
      <c r="J50" s="68"/>
      <c r="K50" s="89"/>
    </row>
    <row r="51" spans="2:11" x14ac:dyDescent="0.25">
      <c r="B51" s="85"/>
      <c r="C51" s="86"/>
      <c r="D51" s="87"/>
      <c r="E51" s="88"/>
      <c r="F51" s="89"/>
      <c r="G51" s="89"/>
      <c r="H51" s="105"/>
      <c r="I51" s="68"/>
      <c r="J51" s="68"/>
      <c r="K51" s="89"/>
    </row>
    <row r="52" spans="2:11" x14ac:dyDescent="0.25">
      <c r="B52" s="85"/>
      <c r="C52" s="86"/>
      <c r="D52" s="87"/>
      <c r="E52" s="88"/>
      <c r="F52" s="89"/>
      <c r="G52" s="89"/>
      <c r="H52" s="105"/>
      <c r="I52" s="68"/>
      <c r="J52" s="68"/>
      <c r="K52" s="89"/>
    </row>
    <row r="53" spans="2:11" x14ac:dyDescent="0.25">
      <c r="B53" s="85"/>
      <c r="C53" s="86"/>
      <c r="D53" s="87"/>
      <c r="E53" s="88"/>
      <c r="F53" s="89"/>
      <c r="G53" s="89"/>
      <c r="H53" s="105"/>
      <c r="I53" s="68"/>
      <c r="J53" s="68"/>
      <c r="K53" s="89"/>
    </row>
    <row r="54" spans="2:11" x14ac:dyDescent="0.25">
      <c r="B54" s="85"/>
      <c r="C54" s="86"/>
      <c r="D54" s="87"/>
      <c r="E54" s="88"/>
      <c r="F54" s="89"/>
      <c r="G54" s="89"/>
      <c r="H54" s="105"/>
      <c r="I54" s="68"/>
      <c r="J54" s="68"/>
      <c r="K54" s="89"/>
    </row>
    <row r="55" spans="2:11" x14ac:dyDescent="0.25">
      <c r="B55" s="85"/>
      <c r="C55" s="86"/>
      <c r="D55" s="87"/>
      <c r="E55" s="88"/>
      <c r="F55" s="89"/>
      <c r="G55" s="89"/>
      <c r="H55" s="105"/>
      <c r="I55" s="68"/>
      <c r="J55" s="68"/>
      <c r="K55" s="89"/>
    </row>
    <row r="56" spans="2:11" x14ac:dyDescent="0.25">
      <c r="B56" s="85"/>
      <c r="C56" s="86"/>
      <c r="D56" s="87"/>
      <c r="E56" s="88"/>
      <c r="F56" s="89"/>
      <c r="G56" s="89"/>
      <c r="H56" s="105"/>
      <c r="I56" s="68"/>
      <c r="J56" s="68"/>
      <c r="K56" s="89"/>
    </row>
    <row r="57" spans="2:11" x14ac:dyDescent="0.25">
      <c r="B57" s="85"/>
      <c r="C57" s="86"/>
      <c r="D57" s="87"/>
      <c r="E57" s="88"/>
      <c r="F57" s="89"/>
      <c r="G57" s="89"/>
      <c r="H57" s="105"/>
      <c r="I57" s="68"/>
      <c r="J57" s="68"/>
      <c r="K57" s="89"/>
    </row>
    <row r="58" spans="2:11" x14ac:dyDescent="0.25">
      <c r="B58" s="85"/>
      <c r="C58" s="86"/>
      <c r="D58" s="87"/>
      <c r="E58" s="88"/>
      <c r="F58" s="89"/>
      <c r="G58" s="89"/>
      <c r="H58" s="105"/>
      <c r="I58" s="68"/>
      <c r="J58" s="68"/>
      <c r="K58" s="89"/>
    </row>
    <row r="59" spans="2:11" x14ac:dyDescent="0.25">
      <c r="B59" s="85"/>
      <c r="C59" s="86"/>
      <c r="D59" s="87"/>
      <c r="E59" s="88"/>
      <c r="F59" s="89"/>
      <c r="G59" s="89"/>
      <c r="H59" s="105"/>
      <c r="I59" s="68"/>
      <c r="J59" s="68"/>
      <c r="K59" s="89"/>
    </row>
    <row r="60" spans="2:11" x14ac:dyDescent="0.25">
      <c r="B60" s="85"/>
      <c r="C60" s="86"/>
      <c r="D60" s="87"/>
      <c r="E60" s="88"/>
      <c r="F60" s="89"/>
      <c r="G60" s="89"/>
      <c r="H60" s="105"/>
      <c r="I60" s="68"/>
      <c r="J60" s="68"/>
      <c r="K60" s="89"/>
    </row>
    <row r="61" spans="2:11" x14ac:dyDescent="0.25">
      <c r="B61" s="85"/>
      <c r="C61" s="86"/>
      <c r="D61" s="87"/>
      <c r="E61" s="88"/>
      <c r="F61" s="89"/>
      <c r="G61" s="89"/>
      <c r="H61" s="105"/>
      <c r="I61" s="68"/>
      <c r="J61" s="68"/>
      <c r="K61" s="89"/>
    </row>
    <row r="62" spans="2:11" x14ac:dyDescent="0.25">
      <c r="B62" s="85"/>
      <c r="C62" s="86"/>
      <c r="D62" s="87"/>
      <c r="E62" s="88"/>
      <c r="F62" s="89"/>
      <c r="G62" s="89"/>
      <c r="H62" s="105"/>
      <c r="I62" s="68"/>
      <c r="J62" s="68"/>
      <c r="K62" s="89"/>
    </row>
    <row r="63" spans="2:11" x14ac:dyDescent="0.25">
      <c r="B63" s="85"/>
      <c r="C63" s="86"/>
      <c r="D63" s="87"/>
      <c r="E63" s="88"/>
      <c r="F63" s="89"/>
      <c r="G63" s="89"/>
      <c r="H63" s="105"/>
      <c r="I63" s="68"/>
      <c r="J63" s="68"/>
      <c r="K63" s="89"/>
    </row>
    <row r="64" spans="2:11" x14ac:dyDescent="0.25">
      <c r="B64" s="85"/>
      <c r="C64" s="86"/>
      <c r="D64" s="87"/>
      <c r="E64" s="88"/>
      <c r="F64" s="89"/>
      <c r="G64" s="89"/>
      <c r="H64" s="105"/>
      <c r="I64" s="68"/>
      <c r="J64" s="68"/>
      <c r="K64" s="89"/>
    </row>
    <row r="65" spans="2:11" x14ac:dyDescent="0.25">
      <c r="B65" s="85"/>
      <c r="C65" s="86"/>
      <c r="D65" s="87"/>
      <c r="E65" s="88"/>
      <c r="F65" s="89"/>
      <c r="G65" s="89"/>
      <c r="H65" s="105"/>
      <c r="I65" s="68"/>
      <c r="J65" s="68"/>
      <c r="K65" s="89"/>
    </row>
    <row r="66" spans="2:11" x14ac:dyDescent="0.25">
      <c r="B66" s="85"/>
      <c r="C66" s="86"/>
      <c r="D66" s="87"/>
      <c r="E66" s="88"/>
      <c r="F66" s="89"/>
      <c r="G66" s="89"/>
      <c r="H66" s="105"/>
      <c r="I66" s="68"/>
      <c r="J66" s="68"/>
      <c r="K66" s="89"/>
    </row>
    <row r="67" spans="2:11" x14ac:dyDescent="0.25">
      <c r="B67" s="85"/>
      <c r="C67" s="86"/>
      <c r="D67" s="87"/>
      <c r="E67" s="88"/>
      <c r="F67" s="89"/>
      <c r="G67" s="89"/>
      <c r="H67" s="105"/>
      <c r="I67" s="68"/>
      <c r="J67" s="68"/>
      <c r="K67" s="89"/>
    </row>
    <row r="68" spans="2:11" x14ac:dyDescent="0.25">
      <c r="B68" s="85"/>
      <c r="C68" s="86"/>
      <c r="D68" s="87"/>
      <c r="E68" s="88"/>
      <c r="F68" s="89"/>
      <c r="G68" s="89"/>
      <c r="H68" s="105"/>
      <c r="I68" s="68"/>
      <c r="J68" s="68"/>
      <c r="K68" s="89"/>
    </row>
    <row r="69" spans="2:11" x14ac:dyDescent="0.25">
      <c r="B69" s="85"/>
      <c r="C69" s="86"/>
      <c r="D69" s="87"/>
      <c r="E69" s="88"/>
      <c r="F69" s="89"/>
      <c r="G69" s="89"/>
      <c r="H69" s="105"/>
      <c r="I69" s="68"/>
      <c r="J69" s="68"/>
      <c r="K69" s="89"/>
    </row>
    <row r="70" spans="2:11" x14ac:dyDescent="0.25">
      <c r="B70" s="85"/>
      <c r="C70" s="86"/>
      <c r="D70" s="87"/>
      <c r="E70" s="88"/>
      <c r="F70" s="89"/>
      <c r="G70" s="89"/>
      <c r="H70" s="105"/>
      <c r="I70" s="68"/>
      <c r="J70" s="68"/>
      <c r="K70" s="89"/>
    </row>
    <row r="71" spans="2:11" x14ac:dyDescent="0.25">
      <c r="B71" s="85"/>
      <c r="C71" s="86"/>
      <c r="D71" s="87"/>
      <c r="E71" s="88"/>
      <c r="F71" s="89"/>
      <c r="G71" s="89"/>
      <c r="H71" s="105"/>
      <c r="I71" s="68"/>
      <c r="J71" s="68"/>
      <c r="K71" s="89"/>
    </row>
    <row r="72" spans="2:11" x14ac:dyDescent="0.25">
      <c r="B72" s="85"/>
      <c r="C72" s="86"/>
      <c r="D72" s="87"/>
      <c r="E72" s="88"/>
      <c r="F72" s="89"/>
      <c r="G72" s="89"/>
      <c r="H72" s="105"/>
      <c r="I72" s="68"/>
      <c r="J72" s="68"/>
      <c r="K72" s="89"/>
    </row>
    <row r="73" spans="2:11" x14ac:dyDescent="0.25">
      <c r="B73" s="85"/>
      <c r="C73" s="86"/>
      <c r="D73" s="87"/>
      <c r="E73" s="88"/>
      <c r="F73" s="89"/>
      <c r="G73" s="89"/>
      <c r="H73" s="105"/>
      <c r="I73" s="68"/>
      <c r="J73" s="68"/>
      <c r="K73" s="89"/>
    </row>
    <row r="74" spans="2:11" x14ac:dyDescent="0.25">
      <c r="B74" s="85"/>
      <c r="C74" s="86"/>
      <c r="D74" s="87"/>
      <c r="E74" s="88"/>
      <c r="F74" s="89"/>
      <c r="G74" s="89"/>
      <c r="H74" s="105"/>
      <c r="I74" s="68"/>
      <c r="J74" s="68"/>
      <c r="K74" s="89"/>
    </row>
    <row r="75" spans="2:11" x14ac:dyDescent="0.25">
      <c r="B75" s="85"/>
      <c r="C75" s="86"/>
      <c r="D75" s="87"/>
      <c r="E75" s="88"/>
      <c r="F75" s="89"/>
      <c r="G75" s="89"/>
      <c r="H75" s="105"/>
      <c r="I75" s="68"/>
      <c r="J75" s="68"/>
      <c r="K75" s="89"/>
    </row>
    <row r="76" spans="2:11" x14ac:dyDescent="0.25">
      <c r="B76" s="85"/>
      <c r="C76" s="86"/>
      <c r="D76" s="87"/>
      <c r="E76" s="88"/>
      <c r="F76" s="89"/>
      <c r="G76" s="89"/>
      <c r="H76" s="105"/>
      <c r="I76" s="68"/>
      <c r="J76" s="68"/>
      <c r="K76" s="89"/>
    </row>
    <row r="77" spans="2:11" x14ac:dyDescent="0.25">
      <c r="B77" s="85"/>
      <c r="C77" s="86"/>
      <c r="D77" s="87"/>
      <c r="E77" s="88"/>
      <c r="F77" s="89"/>
      <c r="G77" s="89"/>
      <c r="H77" s="105"/>
      <c r="I77" s="68"/>
      <c r="J77" s="68"/>
      <c r="K77" s="89"/>
    </row>
    <row r="78" spans="2:11" x14ac:dyDescent="0.25">
      <c r="B78" s="85"/>
      <c r="C78" s="86"/>
      <c r="D78" s="87"/>
      <c r="E78" s="88"/>
      <c r="F78" s="89"/>
      <c r="G78" s="89"/>
      <c r="H78" s="105"/>
      <c r="I78" s="68"/>
      <c r="J78" s="68"/>
      <c r="K78" s="89"/>
    </row>
    <row r="79" spans="2:11" x14ac:dyDescent="0.25">
      <c r="B79" s="85"/>
      <c r="C79" s="86"/>
      <c r="D79" s="87"/>
      <c r="E79" s="88"/>
      <c r="F79" s="89"/>
      <c r="G79" s="89"/>
      <c r="H79" s="105"/>
      <c r="I79" s="68"/>
      <c r="J79" s="68"/>
      <c r="K79" s="89"/>
    </row>
    <row r="80" spans="2:11" x14ac:dyDescent="0.25">
      <c r="B80" s="85"/>
      <c r="C80" s="86"/>
      <c r="D80" s="87"/>
      <c r="E80" s="88"/>
      <c r="F80" s="89"/>
      <c r="G80" s="89"/>
      <c r="H80" s="105"/>
      <c r="I80" s="68"/>
      <c r="J80" s="68"/>
      <c r="K80" s="89"/>
    </row>
    <row r="81" spans="2:11" x14ac:dyDescent="0.25">
      <c r="B81" s="85"/>
      <c r="C81" s="86"/>
      <c r="D81" s="87"/>
      <c r="E81" s="88"/>
      <c r="F81" s="89"/>
      <c r="G81" s="89"/>
      <c r="H81" s="105"/>
      <c r="I81" s="68"/>
      <c r="J81" s="68"/>
      <c r="K81" s="89"/>
    </row>
    <row r="82" spans="2:11" x14ac:dyDescent="0.25">
      <c r="B82" s="85"/>
      <c r="C82" s="86"/>
      <c r="D82" s="87"/>
      <c r="E82" s="88"/>
      <c r="F82" s="89"/>
      <c r="G82" s="89"/>
      <c r="H82" s="105"/>
      <c r="I82" s="68"/>
      <c r="J82" s="68"/>
      <c r="K82" s="89"/>
    </row>
    <row r="83" spans="2:11" x14ac:dyDescent="0.25">
      <c r="B83" s="85"/>
      <c r="C83" s="86"/>
      <c r="D83" s="87"/>
      <c r="E83" s="88"/>
      <c r="F83" s="89"/>
      <c r="G83" s="89"/>
      <c r="H83" s="105"/>
      <c r="I83" s="68"/>
      <c r="J83" s="68"/>
      <c r="K83" s="89"/>
    </row>
    <row r="84" spans="2:11" x14ac:dyDescent="0.25">
      <c r="B84" s="85"/>
      <c r="C84" s="86"/>
      <c r="D84" s="87"/>
      <c r="E84" s="88"/>
      <c r="F84" s="89"/>
      <c r="G84" s="89"/>
      <c r="H84" s="105"/>
      <c r="I84" s="68"/>
      <c r="J84" s="68"/>
      <c r="K84" s="89"/>
    </row>
    <row r="85" spans="2:11" x14ac:dyDescent="0.25">
      <c r="B85" s="85"/>
      <c r="C85" s="86"/>
      <c r="D85" s="87"/>
      <c r="E85" s="88"/>
      <c r="F85" s="89"/>
      <c r="G85" s="89"/>
      <c r="H85" s="105"/>
      <c r="I85" s="68"/>
      <c r="J85" s="68"/>
      <c r="K85" s="89"/>
    </row>
    <row r="86" spans="2:11" x14ac:dyDescent="0.25">
      <c r="B86" s="85"/>
      <c r="C86" s="86"/>
      <c r="D86" s="87"/>
      <c r="E86" s="88"/>
      <c r="F86" s="89"/>
      <c r="G86" s="89"/>
      <c r="H86" s="105"/>
      <c r="I86" s="68"/>
      <c r="J86" s="68"/>
      <c r="K86" s="89"/>
    </row>
    <row r="87" spans="2:11" x14ac:dyDescent="0.25">
      <c r="B87" s="85"/>
      <c r="C87" s="86"/>
      <c r="D87" s="87"/>
      <c r="E87" s="88"/>
      <c r="F87" s="89"/>
      <c r="G87" s="89"/>
      <c r="H87" s="105"/>
      <c r="I87" s="68"/>
      <c r="J87" s="68"/>
      <c r="K87" s="89"/>
    </row>
    <row r="88" spans="2:11" x14ac:dyDescent="0.25">
      <c r="B88" s="85"/>
      <c r="C88" s="86"/>
      <c r="D88" s="87"/>
      <c r="E88" s="88"/>
      <c r="F88" s="89"/>
      <c r="G88" s="89"/>
      <c r="H88" s="105"/>
      <c r="I88" s="68"/>
      <c r="J88" s="68"/>
      <c r="K88" s="89"/>
    </row>
    <row r="89" spans="2:11" x14ac:dyDescent="0.25">
      <c r="B89" s="85"/>
      <c r="C89" s="86"/>
      <c r="D89" s="87"/>
      <c r="E89" s="88"/>
      <c r="F89" s="89"/>
      <c r="G89" s="89"/>
      <c r="H89" s="105"/>
      <c r="I89" s="68"/>
      <c r="J89" s="68"/>
      <c r="K89" s="89"/>
    </row>
    <row r="90" spans="2:11" x14ac:dyDescent="0.25">
      <c r="B90" s="85"/>
      <c r="C90" s="86"/>
      <c r="D90" s="87"/>
      <c r="E90" s="88"/>
      <c r="F90" s="89"/>
      <c r="G90" s="89"/>
      <c r="H90" s="105" t="str">
        <f t="shared" ref="H90:H130" si="0">IF(F90="","",G90/F90)</f>
        <v/>
      </c>
      <c r="I90" s="68" t="str">
        <f t="shared" ref="I90:I130" si="1">IF(F90="","",D90/G90)</f>
        <v/>
      </c>
      <c r="J90" s="68" t="str">
        <f t="shared" ref="J90:J130" si="2">IF(F90=0,"",SUM(D90/F90)*1000)</f>
        <v/>
      </c>
      <c r="K90" s="89"/>
    </row>
    <row r="91" spans="2:11" x14ac:dyDescent="0.25">
      <c r="B91" s="85"/>
      <c r="C91" s="86"/>
      <c r="D91" s="87"/>
      <c r="E91" s="88"/>
      <c r="F91" s="89"/>
      <c r="G91" s="89"/>
      <c r="H91" s="105" t="str">
        <f t="shared" si="0"/>
        <v/>
      </c>
      <c r="I91" s="68" t="str">
        <f t="shared" si="1"/>
        <v/>
      </c>
      <c r="J91" s="68" t="str">
        <f t="shared" si="2"/>
        <v/>
      </c>
      <c r="K91" s="89"/>
    </row>
    <row r="92" spans="2:11" x14ac:dyDescent="0.25">
      <c r="B92" s="85"/>
      <c r="C92" s="86"/>
      <c r="D92" s="87"/>
      <c r="E92" s="88"/>
      <c r="F92" s="89"/>
      <c r="G92" s="89"/>
      <c r="H92" s="105" t="str">
        <f t="shared" si="0"/>
        <v/>
      </c>
      <c r="I92" s="68" t="str">
        <f t="shared" si="1"/>
        <v/>
      </c>
      <c r="J92" s="68" t="str">
        <f t="shared" si="2"/>
        <v/>
      </c>
      <c r="K92" s="89"/>
    </row>
    <row r="93" spans="2:11" x14ac:dyDescent="0.25">
      <c r="B93" s="85"/>
      <c r="C93" s="86"/>
      <c r="D93" s="87"/>
      <c r="E93" s="88"/>
      <c r="F93" s="89"/>
      <c r="G93" s="89"/>
      <c r="H93" s="105" t="str">
        <f t="shared" si="0"/>
        <v/>
      </c>
      <c r="I93" s="68" t="str">
        <f t="shared" si="1"/>
        <v/>
      </c>
      <c r="J93" s="68" t="str">
        <f t="shared" si="2"/>
        <v/>
      </c>
      <c r="K93" s="89"/>
    </row>
    <row r="94" spans="2:11" x14ac:dyDescent="0.25">
      <c r="B94" s="85"/>
      <c r="C94" s="86"/>
      <c r="D94" s="87"/>
      <c r="E94" s="88"/>
      <c r="F94" s="89"/>
      <c r="G94" s="89"/>
      <c r="H94" s="105" t="str">
        <f t="shared" si="0"/>
        <v/>
      </c>
      <c r="I94" s="68" t="str">
        <f t="shared" si="1"/>
        <v/>
      </c>
      <c r="J94" s="68" t="str">
        <f t="shared" si="2"/>
        <v/>
      </c>
      <c r="K94" s="89"/>
    </row>
    <row r="95" spans="2:11" x14ac:dyDescent="0.25">
      <c r="B95" s="85"/>
      <c r="C95" s="86"/>
      <c r="D95" s="87"/>
      <c r="E95" s="88"/>
      <c r="F95" s="89"/>
      <c r="G95" s="89"/>
      <c r="H95" s="105" t="str">
        <f t="shared" si="0"/>
        <v/>
      </c>
      <c r="I95" s="68" t="str">
        <f t="shared" si="1"/>
        <v/>
      </c>
      <c r="J95" s="68" t="str">
        <f t="shared" si="2"/>
        <v/>
      </c>
      <c r="K95" s="89"/>
    </row>
    <row r="96" spans="2:11" x14ac:dyDescent="0.25">
      <c r="B96" s="85"/>
      <c r="C96" s="86"/>
      <c r="D96" s="87"/>
      <c r="E96" s="88"/>
      <c r="F96" s="89"/>
      <c r="G96" s="89"/>
      <c r="H96" s="105" t="str">
        <f t="shared" si="0"/>
        <v/>
      </c>
      <c r="I96" s="68" t="str">
        <f t="shared" si="1"/>
        <v/>
      </c>
      <c r="J96" s="68" t="str">
        <f t="shared" si="2"/>
        <v/>
      </c>
      <c r="K96" s="89"/>
    </row>
    <row r="97" spans="2:11" x14ac:dyDescent="0.25">
      <c r="B97" s="85"/>
      <c r="C97" s="86"/>
      <c r="D97" s="87"/>
      <c r="E97" s="88"/>
      <c r="F97" s="89"/>
      <c r="G97" s="89"/>
      <c r="H97" s="105" t="str">
        <f t="shared" si="0"/>
        <v/>
      </c>
      <c r="I97" s="68" t="str">
        <f t="shared" si="1"/>
        <v/>
      </c>
      <c r="J97" s="68" t="str">
        <f t="shared" si="2"/>
        <v/>
      </c>
      <c r="K97" s="89"/>
    </row>
    <row r="98" spans="2:11" x14ac:dyDescent="0.25">
      <c r="B98" s="85"/>
      <c r="C98" s="86"/>
      <c r="D98" s="87"/>
      <c r="E98" s="88"/>
      <c r="F98" s="89"/>
      <c r="G98" s="89"/>
      <c r="H98" s="105" t="str">
        <f t="shared" si="0"/>
        <v/>
      </c>
      <c r="I98" s="68" t="str">
        <f t="shared" si="1"/>
        <v/>
      </c>
      <c r="J98" s="68" t="str">
        <f t="shared" si="2"/>
        <v/>
      </c>
      <c r="K98" s="89"/>
    </row>
    <row r="99" spans="2:11" x14ac:dyDescent="0.25">
      <c r="B99" s="85"/>
      <c r="C99" s="86"/>
      <c r="D99" s="87"/>
      <c r="E99" s="88"/>
      <c r="F99" s="89"/>
      <c r="G99" s="89"/>
      <c r="H99" s="105" t="str">
        <f t="shared" si="0"/>
        <v/>
      </c>
      <c r="I99" s="68" t="str">
        <f t="shared" si="1"/>
        <v/>
      </c>
      <c r="J99" s="68" t="str">
        <f t="shared" si="2"/>
        <v/>
      </c>
      <c r="K99" s="89"/>
    </row>
    <row r="100" spans="2:11" x14ac:dyDescent="0.25">
      <c r="B100" s="85"/>
      <c r="C100" s="86"/>
      <c r="D100" s="87"/>
      <c r="E100" s="88"/>
      <c r="F100" s="89"/>
      <c r="G100" s="89"/>
      <c r="H100" s="105" t="str">
        <f t="shared" si="0"/>
        <v/>
      </c>
      <c r="I100" s="68" t="str">
        <f t="shared" si="1"/>
        <v/>
      </c>
      <c r="J100" s="68" t="str">
        <f t="shared" si="2"/>
        <v/>
      </c>
      <c r="K100" s="89"/>
    </row>
    <row r="101" spans="2:11" x14ac:dyDescent="0.25">
      <c r="B101" s="85"/>
      <c r="C101" s="86"/>
      <c r="D101" s="87"/>
      <c r="E101" s="88"/>
      <c r="F101" s="89"/>
      <c r="G101" s="89"/>
      <c r="H101" s="105" t="str">
        <f t="shared" si="0"/>
        <v/>
      </c>
      <c r="I101" s="68" t="str">
        <f t="shared" si="1"/>
        <v/>
      </c>
      <c r="J101" s="68" t="str">
        <f t="shared" si="2"/>
        <v/>
      </c>
      <c r="K101" s="89"/>
    </row>
    <row r="102" spans="2:11" x14ac:dyDescent="0.25">
      <c r="B102" s="85"/>
      <c r="C102" s="86"/>
      <c r="D102" s="87"/>
      <c r="E102" s="88"/>
      <c r="F102" s="89"/>
      <c r="G102" s="89"/>
      <c r="H102" s="105" t="str">
        <f t="shared" si="0"/>
        <v/>
      </c>
      <c r="I102" s="68" t="str">
        <f t="shared" si="1"/>
        <v/>
      </c>
      <c r="J102" s="68" t="str">
        <f t="shared" si="2"/>
        <v/>
      </c>
      <c r="K102" s="89"/>
    </row>
    <row r="103" spans="2:11" x14ac:dyDescent="0.25">
      <c r="B103" s="85"/>
      <c r="C103" s="86"/>
      <c r="D103" s="87"/>
      <c r="E103" s="88"/>
      <c r="F103" s="89"/>
      <c r="G103" s="89"/>
      <c r="H103" s="105" t="str">
        <f t="shared" si="0"/>
        <v/>
      </c>
      <c r="I103" s="68" t="str">
        <f t="shared" si="1"/>
        <v/>
      </c>
      <c r="J103" s="68" t="str">
        <f t="shared" si="2"/>
        <v/>
      </c>
      <c r="K103" s="89"/>
    </row>
    <row r="104" spans="2:11" x14ac:dyDescent="0.25">
      <c r="B104" s="85"/>
      <c r="C104" s="86"/>
      <c r="D104" s="87"/>
      <c r="E104" s="88"/>
      <c r="F104" s="89"/>
      <c r="G104" s="89"/>
      <c r="H104" s="105" t="str">
        <f t="shared" si="0"/>
        <v/>
      </c>
      <c r="I104" s="68" t="str">
        <f t="shared" si="1"/>
        <v/>
      </c>
      <c r="J104" s="68" t="str">
        <f t="shared" si="2"/>
        <v/>
      </c>
      <c r="K104" s="89"/>
    </row>
    <row r="105" spans="2:11" x14ac:dyDescent="0.25">
      <c r="B105" s="85"/>
      <c r="C105" s="86"/>
      <c r="D105" s="87"/>
      <c r="E105" s="88"/>
      <c r="F105" s="89"/>
      <c r="G105" s="89"/>
      <c r="H105" s="105" t="str">
        <f t="shared" si="0"/>
        <v/>
      </c>
      <c r="I105" s="68" t="str">
        <f t="shared" si="1"/>
        <v/>
      </c>
      <c r="J105" s="68" t="str">
        <f t="shared" si="2"/>
        <v/>
      </c>
      <c r="K105" s="89"/>
    </row>
    <row r="106" spans="2:11" x14ac:dyDescent="0.25">
      <c r="B106" s="85"/>
      <c r="C106" s="86"/>
      <c r="D106" s="87"/>
      <c r="E106" s="88"/>
      <c r="F106" s="89"/>
      <c r="G106" s="89"/>
      <c r="H106" s="105" t="str">
        <f t="shared" si="0"/>
        <v/>
      </c>
      <c r="I106" s="68" t="str">
        <f t="shared" si="1"/>
        <v/>
      </c>
      <c r="J106" s="68" t="str">
        <f t="shared" si="2"/>
        <v/>
      </c>
      <c r="K106" s="89"/>
    </row>
    <row r="107" spans="2:11" x14ac:dyDescent="0.25">
      <c r="B107" s="85"/>
      <c r="C107" s="86"/>
      <c r="D107" s="87"/>
      <c r="E107" s="88"/>
      <c r="F107" s="89"/>
      <c r="G107" s="89"/>
      <c r="H107" s="105" t="str">
        <f t="shared" si="0"/>
        <v/>
      </c>
      <c r="I107" s="68" t="str">
        <f t="shared" si="1"/>
        <v/>
      </c>
      <c r="J107" s="68" t="str">
        <f t="shared" si="2"/>
        <v/>
      </c>
      <c r="K107" s="89"/>
    </row>
    <row r="108" spans="2:11" x14ac:dyDescent="0.25">
      <c r="B108" s="85"/>
      <c r="C108" s="86"/>
      <c r="D108" s="87"/>
      <c r="E108" s="88"/>
      <c r="F108" s="89"/>
      <c r="G108" s="89"/>
      <c r="H108" s="105" t="str">
        <f t="shared" si="0"/>
        <v/>
      </c>
      <c r="I108" s="68" t="str">
        <f t="shared" si="1"/>
        <v/>
      </c>
      <c r="J108" s="68" t="str">
        <f t="shared" si="2"/>
        <v/>
      </c>
      <c r="K108" s="89"/>
    </row>
    <row r="109" spans="2:11" x14ac:dyDescent="0.25">
      <c r="B109" s="85"/>
      <c r="C109" s="86"/>
      <c r="D109" s="87"/>
      <c r="E109" s="88"/>
      <c r="F109" s="89"/>
      <c r="G109" s="89"/>
      <c r="H109" s="105" t="str">
        <f t="shared" si="0"/>
        <v/>
      </c>
      <c r="I109" s="68" t="str">
        <f t="shared" si="1"/>
        <v/>
      </c>
      <c r="J109" s="68" t="str">
        <f t="shared" si="2"/>
        <v/>
      </c>
      <c r="K109" s="89"/>
    </row>
    <row r="110" spans="2:11" x14ac:dyDescent="0.25">
      <c r="B110" s="85"/>
      <c r="C110" s="86"/>
      <c r="D110" s="87"/>
      <c r="E110" s="88"/>
      <c r="F110" s="89"/>
      <c r="G110" s="89"/>
      <c r="H110" s="105" t="str">
        <f t="shared" si="0"/>
        <v/>
      </c>
      <c r="I110" s="68" t="str">
        <f t="shared" si="1"/>
        <v/>
      </c>
      <c r="J110" s="68" t="str">
        <f t="shared" si="2"/>
        <v/>
      </c>
      <c r="K110" s="89"/>
    </row>
    <row r="111" spans="2:11" x14ac:dyDescent="0.25">
      <c r="B111" s="85"/>
      <c r="C111" s="86"/>
      <c r="D111" s="87"/>
      <c r="E111" s="88"/>
      <c r="F111" s="89"/>
      <c r="G111" s="89"/>
      <c r="H111" s="105" t="str">
        <f t="shared" si="0"/>
        <v/>
      </c>
      <c r="I111" s="68" t="str">
        <f t="shared" si="1"/>
        <v/>
      </c>
      <c r="J111" s="68" t="str">
        <f t="shared" si="2"/>
        <v/>
      </c>
      <c r="K111" s="89"/>
    </row>
    <row r="112" spans="2:11" x14ac:dyDescent="0.25">
      <c r="B112" s="85"/>
      <c r="C112" s="86"/>
      <c r="D112" s="87"/>
      <c r="E112" s="88"/>
      <c r="F112" s="89"/>
      <c r="G112" s="89"/>
      <c r="H112" s="105" t="str">
        <f t="shared" si="0"/>
        <v/>
      </c>
      <c r="I112" s="68" t="str">
        <f t="shared" si="1"/>
        <v/>
      </c>
      <c r="J112" s="68" t="str">
        <f t="shared" si="2"/>
        <v/>
      </c>
      <c r="K112" s="89"/>
    </row>
    <row r="113" spans="2:11" x14ac:dyDescent="0.25">
      <c r="B113" s="85"/>
      <c r="C113" s="86"/>
      <c r="D113" s="87"/>
      <c r="E113" s="88"/>
      <c r="F113" s="89"/>
      <c r="G113" s="89"/>
      <c r="H113" s="105" t="str">
        <f t="shared" si="0"/>
        <v/>
      </c>
      <c r="I113" s="68" t="str">
        <f t="shared" si="1"/>
        <v/>
      </c>
      <c r="J113" s="68" t="str">
        <f t="shared" si="2"/>
        <v/>
      </c>
      <c r="K113" s="89"/>
    </row>
    <row r="114" spans="2:11" x14ac:dyDescent="0.25">
      <c r="B114" s="85"/>
      <c r="C114" s="86"/>
      <c r="D114" s="87"/>
      <c r="E114" s="88"/>
      <c r="F114" s="89"/>
      <c r="G114" s="89"/>
      <c r="H114" s="105" t="str">
        <f t="shared" si="0"/>
        <v/>
      </c>
      <c r="I114" s="68" t="str">
        <f t="shared" si="1"/>
        <v/>
      </c>
      <c r="J114" s="68" t="str">
        <f t="shared" si="2"/>
        <v/>
      </c>
      <c r="K114" s="89"/>
    </row>
    <row r="115" spans="2:11" x14ac:dyDescent="0.25">
      <c r="B115" s="85"/>
      <c r="C115" s="86"/>
      <c r="D115" s="87"/>
      <c r="E115" s="88"/>
      <c r="F115" s="89"/>
      <c r="G115" s="89"/>
      <c r="H115" s="105" t="str">
        <f t="shared" si="0"/>
        <v/>
      </c>
      <c r="I115" s="68" t="str">
        <f t="shared" si="1"/>
        <v/>
      </c>
      <c r="J115" s="68" t="str">
        <f t="shared" si="2"/>
        <v/>
      </c>
      <c r="K115" s="89"/>
    </row>
    <row r="116" spans="2:11" x14ac:dyDescent="0.25">
      <c r="B116" s="85"/>
      <c r="C116" s="86"/>
      <c r="D116" s="87"/>
      <c r="E116" s="88"/>
      <c r="F116" s="89"/>
      <c r="G116" s="89"/>
      <c r="H116" s="105" t="str">
        <f t="shared" si="0"/>
        <v/>
      </c>
      <c r="I116" s="68" t="str">
        <f t="shared" si="1"/>
        <v/>
      </c>
      <c r="J116" s="68" t="str">
        <f t="shared" si="2"/>
        <v/>
      </c>
      <c r="K116" s="89"/>
    </row>
    <row r="117" spans="2:11" x14ac:dyDescent="0.25">
      <c r="B117" s="85"/>
      <c r="C117" s="86"/>
      <c r="D117" s="87"/>
      <c r="E117" s="88"/>
      <c r="F117" s="89"/>
      <c r="G117" s="89"/>
      <c r="H117" s="105" t="str">
        <f t="shared" si="0"/>
        <v/>
      </c>
      <c r="I117" s="68" t="str">
        <f t="shared" si="1"/>
        <v/>
      </c>
      <c r="J117" s="68" t="str">
        <f t="shared" si="2"/>
        <v/>
      </c>
      <c r="K117" s="89"/>
    </row>
    <row r="118" spans="2:11" x14ac:dyDescent="0.25">
      <c r="B118" s="85"/>
      <c r="C118" s="86"/>
      <c r="D118" s="87"/>
      <c r="E118" s="88"/>
      <c r="F118" s="89"/>
      <c r="G118" s="89"/>
      <c r="H118" s="105" t="str">
        <f t="shared" si="0"/>
        <v/>
      </c>
      <c r="I118" s="68" t="str">
        <f t="shared" si="1"/>
        <v/>
      </c>
      <c r="J118" s="68" t="str">
        <f t="shared" si="2"/>
        <v/>
      </c>
      <c r="K118" s="89"/>
    </row>
    <row r="119" spans="2:11" x14ac:dyDescent="0.25">
      <c r="B119" s="85"/>
      <c r="C119" s="86"/>
      <c r="D119" s="87"/>
      <c r="E119" s="88"/>
      <c r="F119" s="89"/>
      <c r="G119" s="89"/>
      <c r="H119" s="105" t="str">
        <f t="shared" si="0"/>
        <v/>
      </c>
      <c r="I119" s="68" t="str">
        <f t="shared" si="1"/>
        <v/>
      </c>
      <c r="J119" s="68" t="str">
        <f t="shared" si="2"/>
        <v/>
      </c>
      <c r="K119" s="89"/>
    </row>
    <row r="120" spans="2:11" x14ac:dyDescent="0.25">
      <c r="B120" s="85"/>
      <c r="C120" s="86"/>
      <c r="D120" s="87"/>
      <c r="E120" s="88"/>
      <c r="F120" s="89"/>
      <c r="G120" s="89"/>
      <c r="H120" s="105" t="str">
        <f t="shared" si="0"/>
        <v/>
      </c>
      <c r="I120" s="68" t="str">
        <f t="shared" si="1"/>
        <v/>
      </c>
      <c r="J120" s="68" t="str">
        <f t="shared" si="2"/>
        <v/>
      </c>
      <c r="K120" s="89"/>
    </row>
    <row r="121" spans="2:11" x14ac:dyDescent="0.25">
      <c r="B121" s="85"/>
      <c r="C121" s="86"/>
      <c r="D121" s="87"/>
      <c r="E121" s="88"/>
      <c r="F121" s="89"/>
      <c r="G121" s="89"/>
      <c r="H121" s="105" t="str">
        <f t="shared" si="0"/>
        <v/>
      </c>
      <c r="I121" s="68" t="str">
        <f t="shared" si="1"/>
        <v/>
      </c>
      <c r="J121" s="68" t="str">
        <f t="shared" si="2"/>
        <v/>
      </c>
      <c r="K121" s="89"/>
    </row>
    <row r="122" spans="2:11" x14ac:dyDescent="0.25">
      <c r="B122" s="85"/>
      <c r="C122" s="86"/>
      <c r="D122" s="87"/>
      <c r="E122" s="88"/>
      <c r="F122" s="89"/>
      <c r="G122" s="89"/>
      <c r="H122" s="105" t="str">
        <f t="shared" si="0"/>
        <v/>
      </c>
      <c r="I122" s="68" t="str">
        <f t="shared" si="1"/>
        <v/>
      </c>
      <c r="J122" s="68" t="str">
        <f t="shared" si="2"/>
        <v/>
      </c>
      <c r="K122" s="89"/>
    </row>
    <row r="123" spans="2:11" x14ac:dyDescent="0.25">
      <c r="B123" s="85"/>
      <c r="C123" s="86"/>
      <c r="D123" s="87"/>
      <c r="E123" s="88"/>
      <c r="F123" s="89"/>
      <c r="G123" s="89"/>
      <c r="H123" s="105" t="str">
        <f t="shared" si="0"/>
        <v/>
      </c>
      <c r="I123" s="68" t="str">
        <f t="shared" si="1"/>
        <v/>
      </c>
      <c r="J123" s="68" t="str">
        <f t="shared" si="2"/>
        <v/>
      </c>
      <c r="K123" s="89"/>
    </row>
    <row r="124" spans="2:11" x14ac:dyDescent="0.25">
      <c r="B124" s="85"/>
      <c r="C124" s="86"/>
      <c r="D124" s="87"/>
      <c r="E124" s="88"/>
      <c r="F124" s="89"/>
      <c r="G124" s="89"/>
      <c r="H124" s="105" t="str">
        <f t="shared" si="0"/>
        <v/>
      </c>
      <c r="I124" s="68" t="str">
        <f t="shared" si="1"/>
        <v/>
      </c>
      <c r="J124" s="68" t="str">
        <f t="shared" si="2"/>
        <v/>
      </c>
      <c r="K124" s="89"/>
    </row>
    <row r="125" spans="2:11" x14ac:dyDescent="0.25">
      <c r="B125" s="85"/>
      <c r="C125" s="86"/>
      <c r="D125" s="87"/>
      <c r="E125" s="88"/>
      <c r="F125" s="89"/>
      <c r="G125" s="89"/>
      <c r="H125" s="105" t="str">
        <f t="shared" si="0"/>
        <v/>
      </c>
      <c r="I125" s="68" t="str">
        <f t="shared" si="1"/>
        <v/>
      </c>
      <c r="J125" s="68" t="str">
        <f t="shared" si="2"/>
        <v/>
      </c>
      <c r="K125" s="89"/>
    </row>
    <row r="126" spans="2:11" x14ac:dyDescent="0.25">
      <c r="B126" s="85"/>
      <c r="C126" s="86"/>
      <c r="D126" s="87"/>
      <c r="E126" s="88"/>
      <c r="F126" s="89"/>
      <c r="G126" s="89"/>
      <c r="H126" s="105" t="str">
        <f t="shared" si="0"/>
        <v/>
      </c>
      <c r="I126" s="68" t="str">
        <f t="shared" si="1"/>
        <v/>
      </c>
      <c r="J126" s="68" t="str">
        <f t="shared" si="2"/>
        <v/>
      </c>
      <c r="K126" s="89"/>
    </row>
    <row r="127" spans="2:11" x14ac:dyDescent="0.25">
      <c r="B127" s="85"/>
      <c r="C127" s="86"/>
      <c r="D127" s="87"/>
      <c r="E127" s="88"/>
      <c r="F127" s="89"/>
      <c r="G127" s="89"/>
      <c r="H127" s="105" t="str">
        <f t="shared" si="0"/>
        <v/>
      </c>
      <c r="I127" s="68" t="str">
        <f t="shared" si="1"/>
        <v/>
      </c>
      <c r="J127" s="68" t="str">
        <f t="shared" si="2"/>
        <v/>
      </c>
      <c r="K127" s="89"/>
    </row>
    <row r="128" spans="2:11" x14ac:dyDescent="0.25">
      <c r="B128" s="85"/>
      <c r="C128" s="86"/>
      <c r="D128" s="87"/>
      <c r="E128" s="88"/>
      <c r="F128" s="89"/>
      <c r="G128" s="89"/>
      <c r="H128" s="105" t="str">
        <f t="shared" si="0"/>
        <v/>
      </c>
      <c r="I128" s="68" t="str">
        <f t="shared" si="1"/>
        <v/>
      </c>
      <c r="J128" s="68" t="str">
        <f t="shared" si="2"/>
        <v/>
      </c>
      <c r="K128" s="89"/>
    </row>
    <row r="129" spans="2:11" x14ac:dyDescent="0.25">
      <c r="B129" s="85"/>
      <c r="C129" s="86"/>
      <c r="D129" s="87"/>
      <c r="E129" s="88"/>
      <c r="F129" s="89"/>
      <c r="G129" s="89"/>
      <c r="H129" s="105" t="str">
        <f t="shared" si="0"/>
        <v/>
      </c>
      <c r="I129" s="68" t="str">
        <f t="shared" si="1"/>
        <v/>
      </c>
      <c r="J129" s="68" t="str">
        <f t="shared" si="2"/>
        <v/>
      </c>
      <c r="K129" s="89"/>
    </row>
    <row r="130" spans="2:11" x14ac:dyDescent="0.25">
      <c r="B130" s="85"/>
      <c r="C130" s="86"/>
      <c r="D130" s="87"/>
      <c r="E130" s="88"/>
      <c r="F130" s="89"/>
      <c r="G130" s="89"/>
      <c r="H130" s="105" t="str">
        <f t="shared" si="0"/>
        <v/>
      </c>
      <c r="I130" s="68" t="str">
        <f t="shared" si="1"/>
        <v/>
      </c>
      <c r="J130" s="68" t="str">
        <f t="shared" si="2"/>
        <v/>
      </c>
      <c r="K130" s="89"/>
    </row>
    <row r="131" spans="2:11" x14ac:dyDescent="0.25">
      <c r="B131" s="85"/>
      <c r="C131" s="86"/>
      <c r="D131" s="87"/>
      <c r="E131" s="88"/>
      <c r="F131" s="89"/>
      <c r="G131" s="89"/>
      <c r="H131" s="105" t="str">
        <f t="shared" ref="H131:H194" si="3">IF(F131="","",G131/F131)</f>
        <v/>
      </c>
      <c r="I131" s="68" t="str">
        <f t="shared" ref="I131:I194" si="4">IF(F131="","",D131/G131)</f>
        <v/>
      </c>
      <c r="J131" s="68" t="str">
        <f t="shared" ref="J131:J194" si="5">IF(F131=0,"",SUM(D131/F131)*1000)</f>
        <v/>
      </c>
      <c r="K131" s="89"/>
    </row>
    <row r="132" spans="2:11" x14ac:dyDescent="0.25">
      <c r="B132" s="85"/>
      <c r="C132" s="86"/>
      <c r="D132" s="87"/>
      <c r="E132" s="88"/>
      <c r="F132" s="89"/>
      <c r="G132" s="89"/>
      <c r="H132" s="105" t="str">
        <f t="shared" si="3"/>
        <v/>
      </c>
      <c r="I132" s="68" t="str">
        <f t="shared" si="4"/>
        <v/>
      </c>
      <c r="J132" s="68" t="str">
        <f t="shared" si="5"/>
        <v/>
      </c>
      <c r="K132" s="89"/>
    </row>
    <row r="133" spans="2:11" x14ac:dyDescent="0.25">
      <c r="B133" s="85"/>
      <c r="C133" s="86"/>
      <c r="D133" s="87"/>
      <c r="E133" s="88"/>
      <c r="F133" s="89"/>
      <c r="G133" s="89"/>
      <c r="H133" s="105" t="str">
        <f t="shared" si="3"/>
        <v/>
      </c>
      <c r="I133" s="68" t="str">
        <f t="shared" si="4"/>
        <v/>
      </c>
      <c r="J133" s="68" t="str">
        <f t="shared" si="5"/>
        <v/>
      </c>
      <c r="K133" s="89"/>
    </row>
    <row r="134" spans="2:11" x14ac:dyDescent="0.25">
      <c r="B134" s="85"/>
      <c r="C134" s="86"/>
      <c r="D134" s="87"/>
      <c r="E134" s="88"/>
      <c r="F134" s="89"/>
      <c r="G134" s="89"/>
      <c r="H134" s="105" t="str">
        <f t="shared" si="3"/>
        <v/>
      </c>
      <c r="I134" s="68" t="str">
        <f t="shared" si="4"/>
        <v/>
      </c>
      <c r="J134" s="68" t="str">
        <f t="shared" si="5"/>
        <v/>
      </c>
      <c r="K134" s="89"/>
    </row>
    <row r="135" spans="2:11" x14ac:dyDescent="0.25">
      <c r="B135" s="85"/>
      <c r="C135" s="86"/>
      <c r="D135" s="87"/>
      <c r="E135" s="88"/>
      <c r="F135" s="89"/>
      <c r="G135" s="89"/>
      <c r="H135" s="105" t="str">
        <f t="shared" si="3"/>
        <v/>
      </c>
      <c r="I135" s="68" t="str">
        <f t="shared" si="4"/>
        <v/>
      </c>
      <c r="J135" s="68" t="str">
        <f t="shared" si="5"/>
        <v/>
      </c>
      <c r="K135" s="89"/>
    </row>
    <row r="136" spans="2:11" x14ac:dyDescent="0.25">
      <c r="B136" s="85"/>
      <c r="C136" s="86"/>
      <c r="D136" s="87"/>
      <c r="E136" s="88"/>
      <c r="F136" s="89"/>
      <c r="G136" s="89"/>
      <c r="H136" s="105" t="str">
        <f t="shared" si="3"/>
        <v/>
      </c>
      <c r="I136" s="68" t="str">
        <f t="shared" si="4"/>
        <v/>
      </c>
      <c r="J136" s="68" t="str">
        <f t="shared" si="5"/>
        <v/>
      </c>
      <c r="K136" s="89"/>
    </row>
    <row r="137" spans="2:11" x14ac:dyDescent="0.25">
      <c r="B137" s="85"/>
      <c r="C137" s="86"/>
      <c r="D137" s="87"/>
      <c r="E137" s="88"/>
      <c r="F137" s="89"/>
      <c r="G137" s="89"/>
      <c r="H137" s="105" t="str">
        <f t="shared" si="3"/>
        <v/>
      </c>
      <c r="I137" s="68" t="str">
        <f t="shared" si="4"/>
        <v/>
      </c>
      <c r="J137" s="68" t="str">
        <f t="shared" si="5"/>
        <v/>
      </c>
      <c r="K137" s="89"/>
    </row>
    <row r="138" spans="2:11" x14ac:dyDescent="0.25">
      <c r="B138" s="85"/>
      <c r="C138" s="86"/>
      <c r="D138" s="87"/>
      <c r="E138" s="88"/>
      <c r="F138" s="89"/>
      <c r="G138" s="89"/>
      <c r="H138" s="105" t="str">
        <f t="shared" si="3"/>
        <v/>
      </c>
      <c r="I138" s="68" t="str">
        <f t="shared" si="4"/>
        <v/>
      </c>
      <c r="J138" s="68" t="str">
        <f t="shared" si="5"/>
        <v/>
      </c>
      <c r="K138" s="89"/>
    </row>
    <row r="139" spans="2:11" x14ac:dyDescent="0.25">
      <c r="B139" s="85"/>
      <c r="C139" s="86"/>
      <c r="D139" s="87"/>
      <c r="E139" s="88"/>
      <c r="F139" s="89"/>
      <c r="G139" s="89"/>
      <c r="H139" s="105" t="str">
        <f t="shared" si="3"/>
        <v/>
      </c>
      <c r="I139" s="68" t="str">
        <f t="shared" si="4"/>
        <v/>
      </c>
      <c r="J139" s="68" t="str">
        <f t="shared" si="5"/>
        <v/>
      </c>
      <c r="K139" s="89"/>
    </row>
    <row r="140" spans="2:11" x14ac:dyDescent="0.25">
      <c r="B140" s="85"/>
      <c r="C140" s="86"/>
      <c r="D140" s="87"/>
      <c r="E140" s="88"/>
      <c r="F140" s="89"/>
      <c r="G140" s="89"/>
      <c r="H140" s="105" t="str">
        <f t="shared" si="3"/>
        <v/>
      </c>
      <c r="I140" s="68" t="str">
        <f t="shared" si="4"/>
        <v/>
      </c>
      <c r="J140" s="68" t="str">
        <f t="shared" si="5"/>
        <v/>
      </c>
      <c r="K140" s="89"/>
    </row>
    <row r="141" spans="2:11" x14ac:dyDescent="0.25">
      <c r="B141" s="85"/>
      <c r="C141" s="86"/>
      <c r="D141" s="87"/>
      <c r="E141" s="88"/>
      <c r="F141" s="89"/>
      <c r="G141" s="89"/>
      <c r="H141" s="105" t="str">
        <f t="shared" si="3"/>
        <v/>
      </c>
      <c r="I141" s="68" t="str">
        <f t="shared" si="4"/>
        <v/>
      </c>
      <c r="J141" s="68" t="str">
        <f t="shared" si="5"/>
        <v/>
      </c>
      <c r="K141" s="89"/>
    </row>
    <row r="142" spans="2:11" x14ac:dyDescent="0.25">
      <c r="B142" s="85"/>
      <c r="C142" s="86"/>
      <c r="D142" s="87"/>
      <c r="E142" s="88"/>
      <c r="F142" s="89"/>
      <c r="G142" s="89"/>
      <c r="H142" s="105" t="str">
        <f t="shared" si="3"/>
        <v/>
      </c>
      <c r="I142" s="68" t="str">
        <f t="shared" si="4"/>
        <v/>
      </c>
      <c r="J142" s="68" t="str">
        <f t="shared" si="5"/>
        <v/>
      </c>
      <c r="K142" s="89"/>
    </row>
    <row r="143" spans="2:11" x14ac:dyDescent="0.25">
      <c r="B143" s="85"/>
      <c r="C143" s="86"/>
      <c r="D143" s="87"/>
      <c r="E143" s="88"/>
      <c r="F143" s="89"/>
      <c r="G143" s="89"/>
      <c r="H143" s="105" t="str">
        <f t="shared" si="3"/>
        <v/>
      </c>
      <c r="I143" s="68" t="str">
        <f t="shared" si="4"/>
        <v/>
      </c>
      <c r="J143" s="68" t="str">
        <f t="shared" si="5"/>
        <v/>
      </c>
      <c r="K143" s="89"/>
    </row>
    <row r="144" spans="2:11" x14ac:dyDescent="0.25">
      <c r="B144" s="85"/>
      <c r="C144" s="86"/>
      <c r="D144" s="87"/>
      <c r="E144" s="88"/>
      <c r="F144" s="89"/>
      <c r="G144" s="89"/>
      <c r="H144" s="105" t="str">
        <f t="shared" si="3"/>
        <v/>
      </c>
      <c r="I144" s="68" t="str">
        <f t="shared" si="4"/>
        <v/>
      </c>
      <c r="J144" s="68" t="str">
        <f t="shared" si="5"/>
        <v/>
      </c>
      <c r="K144" s="89"/>
    </row>
    <row r="145" spans="2:11" x14ac:dyDescent="0.25">
      <c r="B145" s="85"/>
      <c r="C145" s="86"/>
      <c r="D145" s="87"/>
      <c r="E145" s="88"/>
      <c r="F145" s="89"/>
      <c r="G145" s="89"/>
      <c r="H145" s="105" t="str">
        <f t="shared" si="3"/>
        <v/>
      </c>
      <c r="I145" s="68" t="str">
        <f t="shared" si="4"/>
        <v/>
      </c>
      <c r="J145" s="68" t="str">
        <f t="shared" si="5"/>
        <v/>
      </c>
      <c r="K145" s="89"/>
    </row>
    <row r="146" spans="2:11" x14ac:dyDescent="0.25">
      <c r="B146" s="85"/>
      <c r="C146" s="86"/>
      <c r="D146" s="87"/>
      <c r="E146" s="88"/>
      <c r="F146" s="89"/>
      <c r="G146" s="89"/>
      <c r="H146" s="105" t="str">
        <f t="shared" si="3"/>
        <v/>
      </c>
      <c r="I146" s="68" t="str">
        <f t="shared" si="4"/>
        <v/>
      </c>
      <c r="J146" s="68" t="str">
        <f t="shared" si="5"/>
        <v/>
      </c>
      <c r="K146" s="89"/>
    </row>
    <row r="147" spans="2:11" x14ac:dyDescent="0.25">
      <c r="B147" s="85"/>
      <c r="C147" s="86"/>
      <c r="D147" s="87"/>
      <c r="E147" s="88"/>
      <c r="F147" s="89"/>
      <c r="G147" s="89"/>
      <c r="H147" s="105" t="str">
        <f t="shared" si="3"/>
        <v/>
      </c>
      <c r="I147" s="68" t="str">
        <f t="shared" si="4"/>
        <v/>
      </c>
      <c r="J147" s="68" t="str">
        <f t="shared" si="5"/>
        <v/>
      </c>
      <c r="K147" s="89"/>
    </row>
    <row r="148" spans="2:11" x14ac:dyDescent="0.25">
      <c r="B148" s="85"/>
      <c r="C148" s="86"/>
      <c r="D148" s="87"/>
      <c r="E148" s="88"/>
      <c r="F148" s="89"/>
      <c r="G148" s="89"/>
      <c r="H148" s="105" t="str">
        <f t="shared" si="3"/>
        <v/>
      </c>
      <c r="I148" s="68" t="str">
        <f t="shared" si="4"/>
        <v/>
      </c>
      <c r="J148" s="68" t="str">
        <f t="shared" si="5"/>
        <v/>
      </c>
      <c r="K148" s="89"/>
    </row>
    <row r="149" spans="2:11" x14ac:dyDescent="0.25">
      <c r="B149" s="85"/>
      <c r="C149" s="86"/>
      <c r="D149" s="87"/>
      <c r="E149" s="88"/>
      <c r="F149" s="89"/>
      <c r="G149" s="89"/>
      <c r="H149" s="105" t="str">
        <f t="shared" si="3"/>
        <v/>
      </c>
      <c r="I149" s="68" t="str">
        <f t="shared" si="4"/>
        <v/>
      </c>
      <c r="J149" s="68" t="str">
        <f t="shared" si="5"/>
        <v/>
      </c>
      <c r="K149" s="89"/>
    </row>
    <row r="150" spans="2:11" x14ac:dyDescent="0.25">
      <c r="B150" s="85"/>
      <c r="C150" s="86"/>
      <c r="D150" s="87"/>
      <c r="E150" s="88"/>
      <c r="F150" s="89"/>
      <c r="G150" s="89"/>
      <c r="H150" s="105" t="str">
        <f t="shared" si="3"/>
        <v/>
      </c>
      <c r="I150" s="68" t="str">
        <f t="shared" si="4"/>
        <v/>
      </c>
      <c r="J150" s="68" t="str">
        <f t="shared" si="5"/>
        <v/>
      </c>
      <c r="K150" s="89"/>
    </row>
    <row r="151" spans="2:11" x14ac:dyDescent="0.25">
      <c r="B151" s="85"/>
      <c r="C151" s="86"/>
      <c r="D151" s="87"/>
      <c r="E151" s="88"/>
      <c r="F151" s="89"/>
      <c r="G151" s="89"/>
      <c r="H151" s="105" t="str">
        <f t="shared" si="3"/>
        <v/>
      </c>
      <c r="I151" s="68" t="str">
        <f t="shared" si="4"/>
        <v/>
      </c>
      <c r="J151" s="68" t="str">
        <f t="shared" si="5"/>
        <v/>
      </c>
      <c r="K151" s="89"/>
    </row>
    <row r="152" spans="2:11" x14ac:dyDescent="0.25">
      <c r="B152" s="85"/>
      <c r="C152" s="86"/>
      <c r="D152" s="87"/>
      <c r="E152" s="88"/>
      <c r="F152" s="89"/>
      <c r="G152" s="89"/>
      <c r="H152" s="105" t="str">
        <f t="shared" si="3"/>
        <v/>
      </c>
      <c r="I152" s="68" t="str">
        <f t="shared" si="4"/>
        <v/>
      </c>
      <c r="J152" s="68" t="str">
        <f t="shared" si="5"/>
        <v/>
      </c>
      <c r="K152" s="89"/>
    </row>
    <row r="153" spans="2:11" x14ac:dyDescent="0.25">
      <c r="B153" s="85"/>
      <c r="C153" s="86"/>
      <c r="D153" s="87"/>
      <c r="E153" s="88"/>
      <c r="F153" s="89"/>
      <c r="G153" s="89"/>
      <c r="H153" s="105" t="str">
        <f t="shared" si="3"/>
        <v/>
      </c>
      <c r="I153" s="68" t="str">
        <f t="shared" si="4"/>
        <v/>
      </c>
      <c r="J153" s="68" t="str">
        <f t="shared" si="5"/>
        <v/>
      </c>
      <c r="K153" s="89"/>
    </row>
    <row r="154" spans="2:11" x14ac:dyDescent="0.25">
      <c r="B154" s="85"/>
      <c r="C154" s="86"/>
      <c r="D154" s="87"/>
      <c r="E154" s="88"/>
      <c r="F154" s="89"/>
      <c r="G154" s="89"/>
      <c r="H154" s="105" t="str">
        <f t="shared" si="3"/>
        <v/>
      </c>
      <c r="I154" s="68" t="str">
        <f t="shared" si="4"/>
        <v/>
      </c>
      <c r="J154" s="68" t="str">
        <f t="shared" si="5"/>
        <v/>
      </c>
      <c r="K154" s="89"/>
    </row>
    <row r="155" spans="2:11" x14ac:dyDescent="0.25">
      <c r="B155" s="85"/>
      <c r="C155" s="86"/>
      <c r="D155" s="87"/>
      <c r="E155" s="88"/>
      <c r="F155" s="89"/>
      <c r="G155" s="89"/>
      <c r="H155" s="105" t="str">
        <f t="shared" si="3"/>
        <v/>
      </c>
      <c r="I155" s="68" t="str">
        <f t="shared" si="4"/>
        <v/>
      </c>
      <c r="J155" s="68" t="str">
        <f t="shared" si="5"/>
        <v/>
      </c>
      <c r="K155" s="89"/>
    </row>
    <row r="156" spans="2:11" x14ac:dyDescent="0.25">
      <c r="B156" s="85"/>
      <c r="C156" s="86"/>
      <c r="D156" s="87"/>
      <c r="E156" s="88"/>
      <c r="F156" s="89"/>
      <c r="G156" s="89"/>
      <c r="H156" s="105" t="str">
        <f t="shared" si="3"/>
        <v/>
      </c>
      <c r="I156" s="68" t="str">
        <f t="shared" si="4"/>
        <v/>
      </c>
      <c r="J156" s="68" t="str">
        <f t="shared" si="5"/>
        <v/>
      </c>
      <c r="K156" s="89"/>
    </row>
    <row r="157" spans="2:11" x14ac:dyDescent="0.25">
      <c r="B157" s="85"/>
      <c r="C157" s="86"/>
      <c r="D157" s="87"/>
      <c r="E157" s="88"/>
      <c r="F157" s="89"/>
      <c r="G157" s="89"/>
      <c r="H157" s="105" t="str">
        <f t="shared" si="3"/>
        <v/>
      </c>
      <c r="I157" s="68" t="str">
        <f t="shared" si="4"/>
        <v/>
      </c>
      <c r="J157" s="68" t="str">
        <f t="shared" si="5"/>
        <v/>
      </c>
      <c r="K157" s="89"/>
    </row>
    <row r="158" spans="2:11" x14ac:dyDescent="0.25">
      <c r="B158" s="85"/>
      <c r="C158" s="86"/>
      <c r="D158" s="87"/>
      <c r="E158" s="88"/>
      <c r="F158" s="89"/>
      <c r="G158" s="89"/>
      <c r="H158" s="105" t="str">
        <f t="shared" si="3"/>
        <v/>
      </c>
      <c r="I158" s="68" t="str">
        <f t="shared" si="4"/>
        <v/>
      </c>
      <c r="J158" s="68" t="str">
        <f t="shared" si="5"/>
        <v/>
      </c>
      <c r="K158" s="89"/>
    </row>
    <row r="159" spans="2:11" x14ac:dyDescent="0.25">
      <c r="B159" s="85"/>
      <c r="C159" s="86"/>
      <c r="D159" s="87"/>
      <c r="E159" s="88"/>
      <c r="F159" s="89"/>
      <c r="G159" s="89"/>
      <c r="H159" s="105" t="str">
        <f t="shared" si="3"/>
        <v/>
      </c>
      <c r="I159" s="68" t="str">
        <f t="shared" si="4"/>
        <v/>
      </c>
      <c r="J159" s="68" t="str">
        <f t="shared" si="5"/>
        <v/>
      </c>
      <c r="K159" s="89"/>
    </row>
    <row r="160" spans="2:11" x14ac:dyDescent="0.25">
      <c r="B160" s="85"/>
      <c r="C160" s="86"/>
      <c r="D160" s="87"/>
      <c r="E160" s="88"/>
      <c r="F160" s="89"/>
      <c r="G160" s="89"/>
      <c r="H160" s="105" t="str">
        <f t="shared" si="3"/>
        <v/>
      </c>
      <c r="I160" s="68" t="str">
        <f t="shared" si="4"/>
        <v/>
      </c>
      <c r="J160" s="68" t="str">
        <f t="shared" si="5"/>
        <v/>
      </c>
      <c r="K160" s="89"/>
    </row>
    <row r="161" spans="2:11" x14ac:dyDescent="0.25">
      <c r="B161" s="85"/>
      <c r="C161" s="86"/>
      <c r="D161" s="87"/>
      <c r="E161" s="88"/>
      <c r="F161" s="89"/>
      <c r="G161" s="89"/>
      <c r="H161" s="105" t="str">
        <f t="shared" si="3"/>
        <v/>
      </c>
      <c r="I161" s="68" t="str">
        <f t="shared" si="4"/>
        <v/>
      </c>
      <c r="J161" s="68" t="str">
        <f t="shared" si="5"/>
        <v/>
      </c>
      <c r="K161" s="89"/>
    </row>
    <row r="162" spans="2:11" x14ac:dyDescent="0.25">
      <c r="B162" s="85"/>
      <c r="C162" s="86"/>
      <c r="D162" s="87"/>
      <c r="E162" s="88"/>
      <c r="F162" s="89"/>
      <c r="G162" s="89"/>
      <c r="H162" s="105" t="str">
        <f t="shared" si="3"/>
        <v/>
      </c>
      <c r="I162" s="68" t="str">
        <f t="shared" si="4"/>
        <v/>
      </c>
      <c r="J162" s="68" t="str">
        <f t="shared" si="5"/>
        <v/>
      </c>
      <c r="K162" s="89"/>
    </row>
    <row r="163" spans="2:11" x14ac:dyDescent="0.25">
      <c r="B163" s="85"/>
      <c r="C163" s="86"/>
      <c r="D163" s="87"/>
      <c r="E163" s="88"/>
      <c r="F163" s="89"/>
      <c r="G163" s="89"/>
      <c r="H163" s="105" t="str">
        <f t="shared" si="3"/>
        <v/>
      </c>
      <c r="I163" s="68" t="str">
        <f t="shared" si="4"/>
        <v/>
      </c>
      <c r="J163" s="68" t="str">
        <f t="shared" si="5"/>
        <v/>
      </c>
      <c r="K163" s="89"/>
    </row>
    <row r="164" spans="2:11" x14ac:dyDescent="0.25">
      <c r="B164" s="85"/>
      <c r="C164" s="86"/>
      <c r="D164" s="87"/>
      <c r="E164" s="88"/>
      <c r="F164" s="89"/>
      <c r="G164" s="89"/>
      <c r="H164" s="105" t="str">
        <f t="shared" si="3"/>
        <v/>
      </c>
      <c r="I164" s="68" t="str">
        <f t="shared" si="4"/>
        <v/>
      </c>
      <c r="J164" s="68" t="str">
        <f t="shared" si="5"/>
        <v/>
      </c>
      <c r="K164" s="89"/>
    </row>
    <row r="165" spans="2:11" x14ac:dyDescent="0.25">
      <c r="B165" s="85"/>
      <c r="C165" s="86"/>
      <c r="D165" s="87"/>
      <c r="E165" s="88"/>
      <c r="F165" s="89"/>
      <c r="G165" s="89"/>
      <c r="H165" s="105" t="str">
        <f t="shared" si="3"/>
        <v/>
      </c>
      <c r="I165" s="68" t="str">
        <f t="shared" si="4"/>
        <v/>
      </c>
      <c r="J165" s="68" t="str">
        <f t="shared" si="5"/>
        <v/>
      </c>
      <c r="K165" s="89"/>
    </row>
    <row r="166" spans="2:11" x14ac:dyDescent="0.25">
      <c r="B166" s="85"/>
      <c r="C166" s="86"/>
      <c r="D166" s="87"/>
      <c r="E166" s="88"/>
      <c r="F166" s="89"/>
      <c r="G166" s="89"/>
      <c r="H166" s="105" t="str">
        <f t="shared" si="3"/>
        <v/>
      </c>
      <c r="I166" s="68" t="str">
        <f t="shared" si="4"/>
        <v/>
      </c>
      <c r="J166" s="68" t="str">
        <f t="shared" si="5"/>
        <v/>
      </c>
      <c r="K166" s="89"/>
    </row>
    <row r="167" spans="2:11" x14ac:dyDescent="0.25">
      <c r="B167" s="85"/>
      <c r="C167" s="86"/>
      <c r="D167" s="87"/>
      <c r="E167" s="88"/>
      <c r="F167" s="89"/>
      <c r="G167" s="89"/>
      <c r="H167" s="105" t="str">
        <f t="shared" si="3"/>
        <v/>
      </c>
      <c r="I167" s="68" t="str">
        <f t="shared" si="4"/>
        <v/>
      </c>
      <c r="J167" s="68" t="str">
        <f t="shared" si="5"/>
        <v/>
      </c>
      <c r="K167" s="89"/>
    </row>
    <row r="168" spans="2:11" x14ac:dyDescent="0.25">
      <c r="B168" s="85"/>
      <c r="C168" s="86"/>
      <c r="D168" s="87"/>
      <c r="E168" s="88"/>
      <c r="F168" s="89"/>
      <c r="G168" s="89"/>
      <c r="H168" s="105" t="str">
        <f t="shared" si="3"/>
        <v/>
      </c>
      <c r="I168" s="68" t="str">
        <f t="shared" si="4"/>
        <v/>
      </c>
      <c r="J168" s="68" t="str">
        <f t="shared" si="5"/>
        <v/>
      </c>
      <c r="K168" s="89"/>
    </row>
    <row r="169" spans="2:11" x14ac:dyDescent="0.25">
      <c r="B169" s="85"/>
      <c r="C169" s="86"/>
      <c r="D169" s="87"/>
      <c r="E169" s="88"/>
      <c r="F169" s="89"/>
      <c r="G169" s="89"/>
      <c r="H169" s="105" t="str">
        <f t="shared" si="3"/>
        <v/>
      </c>
      <c r="I169" s="68" t="str">
        <f t="shared" si="4"/>
        <v/>
      </c>
      <c r="J169" s="68" t="str">
        <f t="shared" si="5"/>
        <v/>
      </c>
      <c r="K169" s="89"/>
    </row>
    <row r="170" spans="2:11" x14ac:dyDescent="0.25">
      <c r="B170" s="85"/>
      <c r="C170" s="86"/>
      <c r="D170" s="87"/>
      <c r="E170" s="88"/>
      <c r="F170" s="89"/>
      <c r="G170" s="89"/>
      <c r="H170" s="105" t="str">
        <f t="shared" si="3"/>
        <v/>
      </c>
      <c r="I170" s="68" t="str">
        <f t="shared" si="4"/>
        <v/>
      </c>
      <c r="J170" s="68" t="str">
        <f t="shared" si="5"/>
        <v/>
      </c>
      <c r="K170" s="89"/>
    </row>
    <row r="171" spans="2:11" x14ac:dyDescent="0.25">
      <c r="B171" s="85"/>
      <c r="C171" s="86"/>
      <c r="D171" s="87"/>
      <c r="E171" s="88"/>
      <c r="F171" s="89"/>
      <c r="G171" s="89"/>
      <c r="H171" s="105" t="str">
        <f t="shared" si="3"/>
        <v/>
      </c>
      <c r="I171" s="68" t="str">
        <f t="shared" si="4"/>
        <v/>
      </c>
      <c r="J171" s="68" t="str">
        <f t="shared" si="5"/>
        <v/>
      </c>
      <c r="K171" s="89"/>
    </row>
    <row r="172" spans="2:11" x14ac:dyDescent="0.25">
      <c r="B172" s="85"/>
      <c r="C172" s="86"/>
      <c r="D172" s="87"/>
      <c r="E172" s="88"/>
      <c r="F172" s="89"/>
      <c r="G172" s="89"/>
      <c r="H172" s="105" t="str">
        <f t="shared" si="3"/>
        <v/>
      </c>
      <c r="I172" s="68" t="str">
        <f t="shared" si="4"/>
        <v/>
      </c>
      <c r="J172" s="68" t="str">
        <f t="shared" si="5"/>
        <v/>
      </c>
      <c r="K172" s="89"/>
    </row>
    <row r="173" spans="2:11" x14ac:dyDescent="0.25">
      <c r="B173" s="85"/>
      <c r="C173" s="86"/>
      <c r="D173" s="87"/>
      <c r="E173" s="88"/>
      <c r="F173" s="89"/>
      <c r="G173" s="89"/>
      <c r="H173" s="105" t="str">
        <f t="shared" si="3"/>
        <v/>
      </c>
      <c r="I173" s="68" t="str">
        <f t="shared" si="4"/>
        <v/>
      </c>
      <c r="J173" s="68" t="str">
        <f t="shared" si="5"/>
        <v/>
      </c>
      <c r="K173" s="89"/>
    </row>
    <row r="174" spans="2:11" x14ac:dyDescent="0.25">
      <c r="B174" s="85"/>
      <c r="C174" s="86"/>
      <c r="D174" s="87"/>
      <c r="E174" s="88"/>
      <c r="F174" s="89"/>
      <c r="G174" s="89"/>
      <c r="H174" s="105" t="str">
        <f t="shared" si="3"/>
        <v/>
      </c>
      <c r="I174" s="68" t="str">
        <f t="shared" si="4"/>
        <v/>
      </c>
      <c r="J174" s="68" t="str">
        <f t="shared" si="5"/>
        <v/>
      </c>
      <c r="K174" s="89"/>
    </row>
    <row r="175" spans="2:11" x14ac:dyDescent="0.25">
      <c r="B175" s="85"/>
      <c r="C175" s="86"/>
      <c r="D175" s="87"/>
      <c r="E175" s="88"/>
      <c r="F175" s="89"/>
      <c r="G175" s="89"/>
      <c r="H175" s="105" t="str">
        <f t="shared" si="3"/>
        <v/>
      </c>
      <c r="I175" s="68" t="str">
        <f t="shared" si="4"/>
        <v/>
      </c>
      <c r="J175" s="68" t="str">
        <f t="shared" si="5"/>
        <v/>
      </c>
      <c r="K175" s="89"/>
    </row>
    <row r="176" spans="2:11" x14ac:dyDescent="0.25">
      <c r="B176" s="85"/>
      <c r="C176" s="86"/>
      <c r="D176" s="87"/>
      <c r="E176" s="88"/>
      <c r="F176" s="89"/>
      <c r="G176" s="89"/>
      <c r="H176" s="105" t="str">
        <f t="shared" si="3"/>
        <v/>
      </c>
      <c r="I176" s="68" t="str">
        <f t="shared" si="4"/>
        <v/>
      </c>
      <c r="J176" s="68" t="str">
        <f t="shared" si="5"/>
        <v/>
      </c>
      <c r="K176" s="89"/>
    </row>
    <row r="177" spans="2:11" x14ac:dyDescent="0.25">
      <c r="B177" s="85"/>
      <c r="C177" s="86"/>
      <c r="D177" s="87"/>
      <c r="E177" s="88"/>
      <c r="F177" s="89"/>
      <c r="G177" s="89"/>
      <c r="H177" s="105" t="str">
        <f t="shared" si="3"/>
        <v/>
      </c>
      <c r="I177" s="68" t="str">
        <f t="shared" si="4"/>
        <v/>
      </c>
      <c r="J177" s="68" t="str">
        <f t="shared" si="5"/>
        <v/>
      </c>
      <c r="K177" s="89"/>
    </row>
    <row r="178" spans="2:11" x14ac:dyDescent="0.25">
      <c r="B178" s="85"/>
      <c r="C178" s="86"/>
      <c r="D178" s="87"/>
      <c r="E178" s="88"/>
      <c r="F178" s="89"/>
      <c r="G178" s="89"/>
      <c r="H178" s="105" t="str">
        <f t="shared" si="3"/>
        <v/>
      </c>
      <c r="I178" s="68" t="str">
        <f t="shared" si="4"/>
        <v/>
      </c>
      <c r="J178" s="68" t="str">
        <f t="shared" si="5"/>
        <v/>
      </c>
      <c r="K178" s="89"/>
    </row>
    <row r="179" spans="2:11" x14ac:dyDescent="0.25">
      <c r="B179" s="85"/>
      <c r="C179" s="86"/>
      <c r="D179" s="87"/>
      <c r="E179" s="88"/>
      <c r="F179" s="89"/>
      <c r="G179" s="89"/>
      <c r="H179" s="105" t="str">
        <f t="shared" si="3"/>
        <v/>
      </c>
      <c r="I179" s="68" t="str">
        <f t="shared" si="4"/>
        <v/>
      </c>
      <c r="J179" s="68" t="str">
        <f t="shared" si="5"/>
        <v/>
      </c>
      <c r="K179" s="89"/>
    </row>
    <row r="180" spans="2:11" x14ac:dyDescent="0.25">
      <c r="B180" s="85"/>
      <c r="C180" s="86"/>
      <c r="D180" s="87"/>
      <c r="E180" s="88"/>
      <c r="F180" s="89"/>
      <c r="G180" s="89"/>
      <c r="H180" s="105" t="str">
        <f t="shared" si="3"/>
        <v/>
      </c>
      <c r="I180" s="68" t="str">
        <f t="shared" si="4"/>
        <v/>
      </c>
      <c r="J180" s="68" t="str">
        <f t="shared" si="5"/>
        <v/>
      </c>
      <c r="K180" s="89"/>
    </row>
    <row r="181" spans="2:11" x14ac:dyDescent="0.25">
      <c r="B181" s="85"/>
      <c r="C181" s="86"/>
      <c r="D181" s="87"/>
      <c r="E181" s="88"/>
      <c r="F181" s="89"/>
      <c r="G181" s="89"/>
      <c r="H181" s="105" t="str">
        <f t="shared" si="3"/>
        <v/>
      </c>
      <c r="I181" s="68" t="str">
        <f t="shared" si="4"/>
        <v/>
      </c>
      <c r="J181" s="68" t="str">
        <f t="shared" si="5"/>
        <v/>
      </c>
      <c r="K181" s="89"/>
    </row>
    <row r="182" spans="2:11" x14ac:dyDescent="0.25">
      <c r="B182" s="85"/>
      <c r="C182" s="86"/>
      <c r="D182" s="87"/>
      <c r="E182" s="88"/>
      <c r="F182" s="89"/>
      <c r="G182" s="89"/>
      <c r="H182" s="105" t="str">
        <f t="shared" si="3"/>
        <v/>
      </c>
      <c r="I182" s="68" t="str">
        <f t="shared" si="4"/>
        <v/>
      </c>
      <c r="J182" s="68" t="str">
        <f t="shared" si="5"/>
        <v/>
      </c>
      <c r="K182" s="89"/>
    </row>
    <row r="183" spans="2:11" x14ac:dyDescent="0.25">
      <c r="B183" s="85"/>
      <c r="C183" s="86"/>
      <c r="D183" s="87"/>
      <c r="E183" s="88"/>
      <c r="F183" s="89"/>
      <c r="G183" s="89"/>
      <c r="H183" s="105" t="str">
        <f t="shared" si="3"/>
        <v/>
      </c>
      <c r="I183" s="68" t="str">
        <f t="shared" si="4"/>
        <v/>
      </c>
      <c r="J183" s="68" t="str">
        <f t="shared" si="5"/>
        <v/>
      </c>
      <c r="K183" s="89"/>
    </row>
    <row r="184" spans="2:11" x14ac:dyDescent="0.25">
      <c r="B184" s="85"/>
      <c r="C184" s="86"/>
      <c r="D184" s="87"/>
      <c r="E184" s="88"/>
      <c r="F184" s="89"/>
      <c r="G184" s="89"/>
      <c r="H184" s="105" t="str">
        <f t="shared" si="3"/>
        <v/>
      </c>
      <c r="I184" s="68" t="str">
        <f t="shared" si="4"/>
        <v/>
      </c>
      <c r="J184" s="68" t="str">
        <f t="shared" si="5"/>
        <v/>
      </c>
      <c r="K184" s="89"/>
    </row>
    <row r="185" spans="2:11" x14ac:dyDescent="0.25">
      <c r="B185" s="85"/>
      <c r="C185" s="86"/>
      <c r="D185" s="87"/>
      <c r="E185" s="88"/>
      <c r="F185" s="89"/>
      <c r="G185" s="89"/>
      <c r="H185" s="105" t="str">
        <f t="shared" si="3"/>
        <v/>
      </c>
      <c r="I185" s="68" t="str">
        <f t="shared" si="4"/>
        <v/>
      </c>
      <c r="J185" s="68" t="str">
        <f t="shared" si="5"/>
        <v/>
      </c>
      <c r="K185" s="89"/>
    </row>
    <row r="186" spans="2:11" x14ac:dyDescent="0.25">
      <c r="B186" s="85"/>
      <c r="C186" s="86"/>
      <c r="D186" s="87"/>
      <c r="E186" s="88"/>
      <c r="F186" s="89"/>
      <c r="G186" s="89"/>
      <c r="H186" s="105" t="str">
        <f t="shared" si="3"/>
        <v/>
      </c>
      <c r="I186" s="68" t="str">
        <f t="shared" si="4"/>
        <v/>
      </c>
      <c r="J186" s="68" t="str">
        <f t="shared" si="5"/>
        <v/>
      </c>
      <c r="K186" s="89"/>
    </row>
    <row r="187" spans="2:11" x14ac:dyDescent="0.25">
      <c r="B187" s="85"/>
      <c r="C187" s="86"/>
      <c r="D187" s="87"/>
      <c r="E187" s="88"/>
      <c r="F187" s="89"/>
      <c r="G187" s="89"/>
      <c r="H187" s="105" t="str">
        <f t="shared" si="3"/>
        <v/>
      </c>
      <c r="I187" s="68" t="str">
        <f t="shared" si="4"/>
        <v/>
      </c>
      <c r="J187" s="68" t="str">
        <f t="shared" si="5"/>
        <v/>
      </c>
      <c r="K187" s="89"/>
    </row>
    <row r="188" spans="2:11" x14ac:dyDescent="0.25">
      <c r="B188" s="85"/>
      <c r="C188" s="86"/>
      <c r="D188" s="87"/>
      <c r="E188" s="88"/>
      <c r="F188" s="89"/>
      <c r="G188" s="89"/>
      <c r="H188" s="105" t="str">
        <f t="shared" si="3"/>
        <v/>
      </c>
      <c r="I188" s="68" t="str">
        <f t="shared" si="4"/>
        <v/>
      </c>
      <c r="J188" s="68" t="str">
        <f t="shared" si="5"/>
        <v/>
      </c>
      <c r="K188" s="89"/>
    </row>
    <row r="189" spans="2:11" x14ac:dyDescent="0.25">
      <c r="B189" s="85"/>
      <c r="C189" s="86"/>
      <c r="D189" s="87"/>
      <c r="E189" s="88"/>
      <c r="F189" s="89"/>
      <c r="G189" s="89"/>
      <c r="H189" s="105" t="str">
        <f t="shared" si="3"/>
        <v/>
      </c>
      <c r="I189" s="68" t="str">
        <f t="shared" si="4"/>
        <v/>
      </c>
      <c r="J189" s="68" t="str">
        <f t="shared" si="5"/>
        <v/>
      </c>
      <c r="K189" s="89"/>
    </row>
    <row r="190" spans="2:11" x14ac:dyDescent="0.25">
      <c r="B190" s="85"/>
      <c r="C190" s="86"/>
      <c r="D190" s="87"/>
      <c r="E190" s="88"/>
      <c r="F190" s="89"/>
      <c r="G190" s="89"/>
      <c r="H190" s="105" t="str">
        <f t="shared" si="3"/>
        <v/>
      </c>
      <c r="I190" s="68" t="str">
        <f t="shared" si="4"/>
        <v/>
      </c>
      <c r="J190" s="68" t="str">
        <f t="shared" si="5"/>
        <v/>
      </c>
      <c r="K190" s="89"/>
    </row>
    <row r="191" spans="2:11" x14ac:dyDescent="0.25">
      <c r="B191" s="85"/>
      <c r="C191" s="86"/>
      <c r="D191" s="87"/>
      <c r="E191" s="88"/>
      <c r="F191" s="89"/>
      <c r="G191" s="89"/>
      <c r="H191" s="105" t="str">
        <f t="shared" si="3"/>
        <v/>
      </c>
      <c r="I191" s="68" t="str">
        <f t="shared" si="4"/>
        <v/>
      </c>
      <c r="J191" s="68" t="str">
        <f t="shared" si="5"/>
        <v/>
      </c>
      <c r="K191" s="89"/>
    </row>
    <row r="192" spans="2:11" x14ac:dyDescent="0.25">
      <c r="B192" s="85"/>
      <c r="C192" s="86"/>
      <c r="D192" s="87"/>
      <c r="E192" s="88"/>
      <c r="F192" s="89"/>
      <c r="G192" s="89"/>
      <c r="H192" s="105" t="str">
        <f t="shared" si="3"/>
        <v/>
      </c>
      <c r="I192" s="68" t="str">
        <f t="shared" si="4"/>
        <v/>
      </c>
      <c r="J192" s="68" t="str">
        <f t="shared" si="5"/>
        <v/>
      </c>
      <c r="K192" s="89"/>
    </row>
    <row r="193" spans="2:11" x14ac:dyDescent="0.25">
      <c r="B193" s="85"/>
      <c r="C193" s="86"/>
      <c r="D193" s="87"/>
      <c r="E193" s="88"/>
      <c r="F193" s="89"/>
      <c r="G193" s="89"/>
      <c r="H193" s="105" t="str">
        <f t="shared" si="3"/>
        <v/>
      </c>
      <c r="I193" s="68" t="str">
        <f t="shared" si="4"/>
        <v/>
      </c>
      <c r="J193" s="68" t="str">
        <f t="shared" si="5"/>
        <v/>
      </c>
      <c r="K193" s="89"/>
    </row>
    <row r="194" spans="2:11" x14ac:dyDescent="0.25">
      <c r="B194" s="85"/>
      <c r="C194" s="86"/>
      <c r="D194" s="87"/>
      <c r="E194" s="88"/>
      <c r="F194" s="89"/>
      <c r="G194" s="89"/>
      <c r="H194" s="105" t="str">
        <f t="shared" si="3"/>
        <v/>
      </c>
      <c r="I194" s="68" t="str">
        <f t="shared" si="4"/>
        <v/>
      </c>
      <c r="J194" s="68" t="str">
        <f t="shared" si="5"/>
        <v/>
      </c>
      <c r="K194" s="89"/>
    </row>
    <row r="195" spans="2:11" x14ac:dyDescent="0.25">
      <c r="B195" s="85"/>
      <c r="C195" s="86"/>
      <c r="D195" s="87"/>
      <c r="E195" s="88"/>
      <c r="F195" s="89"/>
      <c r="G195" s="89"/>
      <c r="H195" s="105" t="str">
        <f t="shared" ref="H195:H207" si="6">IF(F195="","",G195/F195)</f>
        <v/>
      </c>
      <c r="I195" s="68" t="str">
        <f t="shared" ref="I195:I207" si="7">IF(F195="","",D195/G195)</f>
        <v/>
      </c>
      <c r="J195" s="68" t="str">
        <f t="shared" ref="J195:J207" si="8">IF(F195=0,"",SUM(D195/F195)*1000)</f>
        <v/>
      </c>
      <c r="K195" s="89"/>
    </row>
    <row r="196" spans="2:11" x14ac:dyDescent="0.25">
      <c r="B196" s="85"/>
      <c r="C196" s="86"/>
      <c r="D196" s="87"/>
      <c r="E196" s="88"/>
      <c r="F196" s="89"/>
      <c r="G196" s="89"/>
      <c r="H196" s="105" t="str">
        <f t="shared" si="6"/>
        <v/>
      </c>
      <c r="I196" s="68" t="str">
        <f t="shared" si="7"/>
        <v/>
      </c>
      <c r="J196" s="68" t="str">
        <f t="shared" si="8"/>
        <v/>
      </c>
      <c r="K196" s="89"/>
    </row>
    <row r="197" spans="2:11" x14ac:dyDescent="0.25">
      <c r="B197" s="85"/>
      <c r="C197" s="86"/>
      <c r="D197" s="87"/>
      <c r="E197" s="88"/>
      <c r="F197" s="89"/>
      <c r="G197" s="89"/>
      <c r="H197" s="105" t="str">
        <f t="shared" si="6"/>
        <v/>
      </c>
      <c r="I197" s="68" t="str">
        <f t="shared" si="7"/>
        <v/>
      </c>
      <c r="J197" s="68" t="str">
        <f t="shared" si="8"/>
        <v/>
      </c>
      <c r="K197" s="89"/>
    </row>
    <row r="198" spans="2:11" x14ac:dyDescent="0.25">
      <c r="B198" s="85"/>
      <c r="C198" s="86"/>
      <c r="D198" s="87"/>
      <c r="E198" s="88"/>
      <c r="F198" s="89"/>
      <c r="G198" s="89"/>
      <c r="H198" s="105" t="str">
        <f t="shared" si="6"/>
        <v/>
      </c>
      <c r="I198" s="68" t="str">
        <f t="shared" si="7"/>
        <v/>
      </c>
      <c r="J198" s="68" t="str">
        <f t="shared" si="8"/>
        <v/>
      </c>
      <c r="K198" s="89"/>
    </row>
    <row r="199" spans="2:11" x14ac:dyDescent="0.25">
      <c r="B199" s="85"/>
      <c r="C199" s="86"/>
      <c r="D199" s="87"/>
      <c r="E199" s="88"/>
      <c r="F199" s="89"/>
      <c r="G199" s="89"/>
      <c r="H199" s="105" t="str">
        <f t="shared" si="6"/>
        <v/>
      </c>
      <c r="I199" s="68" t="str">
        <f t="shared" si="7"/>
        <v/>
      </c>
      <c r="J199" s="68" t="str">
        <f t="shared" si="8"/>
        <v/>
      </c>
      <c r="K199" s="89"/>
    </row>
    <row r="200" spans="2:11" x14ac:dyDescent="0.25">
      <c r="B200" s="85"/>
      <c r="C200" s="86"/>
      <c r="D200" s="87"/>
      <c r="E200" s="88"/>
      <c r="F200" s="89"/>
      <c r="G200" s="89"/>
      <c r="H200" s="105" t="str">
        <f t="shared" si="6"/>
        <v/>
      </c>
      <c r="I200" s="68" t="str">
        <f t="shared" si="7"/>
        <v/>
      </c>
      <c r="J200" s="68" t="str">
        <f t="shared" si="8"/>
        <v/>
      </c>
      <c r="K200" s="89"/>
    </row>
    <row r="201" spans="2:11" x14ac:dyDescent="0.25">
      <c r="B201" s="85"/>
      <c r="C201" s="86"/>
      <c r="D201" s="87"/>
      <c r="E201" s="88"/>
      <c r="F201" s="89"/>
      <c r="G201" s="89"/>
      <c r="H201" s="105" t="str">
        <f t="shared" si="6"/>
        <v/>
      </c>
      <c r="I201" s="68" t="str">
        <f t="shared" si="7"/>
        <v/>
      </c>
      <c r="J201" s="68" t="str">
        <f t="shared" si="8"/>
        <v/>
      </c>
      <c r="K201" s="89"/>
    </row>
    <row r="202" spans="2:11" x14ac:dyDescent="0.25">
      <c r="B202" s="85"/>
      <c r="C202" s="86"/>
      <c r="D202" s="87"/>
      <c r="E202" s="88"/>
      <c r="F202" s="89"/>
      <c r="G202" s="89"/>
      <c r="H202" s="105" t="str">
        <f t="shared" si="6"/>
        <v/>
      </c>
      <c r="I202" s="68" t="str">
        <f t="shared" si="7"/>
        <v/>
      </c>
      <c r="J202" s="68" t="str">
        <f t="shared" si="8"/>
        <v/>
      </c>
      <c r="K202" s="89"/>
    </row>
    <row r="203" spans="2:11" x14ac:dyDescent="0.25">
      <c r="B203" s="85"/>
      <c r="C203" s="86"/>
      <c r="D203" s="87"/>
      <c r="E203" s="88"/>
      <c r="F203" s="89"/>
      <c r="G203" s="89"/>
      <c r="H203" s="105" t="str">
        <f t="shared" si="6"/>
        <v/>
      </c>
      <c r="I203" s="68" t="str">
        <f t="shared" si="7"/>
        <v/>
      </c>
      <c r="J203" s="68" t="str">
        <f t="shared" si="8"/>
        <v/>
      </c>
      <c r="K203" s="89"/>
    </row>
    <row r="204" spans="2:11" x14ac:dyDescent="0.25">
      <c r="B204" s="85"/>
      <c r="C204" s="86"/>
      <c r="D204" s="87"/>
      <c r="E204" s="88"/>
      <c r="F204" s="89"/>
      <c r="G204" s="89"/>
      <c r="H204" s="105" t="str">
        <f t="shared" si="6"/>
        <v/>
      </c>
      <c r="I204" s="68" t="str">
        <f t="shared" si="7"/>
        <v/>
      </c>
      <c r="J204" s="68" t="str">
        <f t="shared" si="8"/>
        <v/>
      </c>
      <c r="K204" s="89"/>
    </row>
    <row r="205" spans="2:11" x14ac:dyDescent="0.25">
      <c r="B205" s="85"/>
      <c r="C205" s="86"/>
      <c r="D205" s="87"/>
      <c r="E205" s="88"/>
      <c r="F205" s="89"/>
      <c r="G205" s="89"/>
      <c r="H205" s="105" t="str">
        <f t="shared" si="6"/>
        <v/>
      </c>
      <c r="I205" s="68" t="str">
        <f t="shared" si="7"/>
        <v/>
      </c>
      <c r="J205" s="68" t="str">
        <f t="shared" si="8"/>
        <v/>
      </c>
      <c r="K205" s="89"/>
    </row>
    <row r="206" spans="2:11" x14ac:dyDescent="0.25">
      <c r="B206" s="85"/>
      <c r="C206" s="86"/>
      <c r="D206" s="87"/>
      <c r="E206" s="88"/>
      <c r="F206" s="89"/>
      <c r="G206" s="89"/>
      <c r="H206" s="105" t="str">
        <f t="shared" si="6"/>
        <v/>
      </c>
      <c r="I206" s="68" t="str">
        <f t="shared" si="7"/>
        <v/>
      </c>
      <c r="J206" s="68" t="str">
        <f t="shared" si="8"/>
        <v/>
      </c>
      <c r="K206" s="89"/>
    </row>
    <row r="207" spans="2:11" x14ac:dyDescent="0.25">
      <c r="B207" s="85"/>
      <c r="C207" s="86"/>
      <c r="D207" s="87"/>
      <c r="E207" s="88"/>
      <c r="F207" s="89"/>
      <c r="G207" s="89"/>
      <c r="H207" s="105" t="str">
        <f t="shared" si="6"/>
        <v/>
      </c>
      <c r="I207" s="68" t="str">
        <f t="shared" si="7"/>
        <v/>
      </c>
      <c r="J207" s="68" t="str">
        <f t="shared" si="8"/>
        <v/>
      </c>
      <c r="K207" s="89"/>
    </row>
    <row r="208" spans="2:11" x14ac:dyDescent="0.25">
      <c r="B208" s="9"/>
      <c r="C208" s="9"/>
      <c r="D208" s="1"/>
    </row>
    <row r="209" spans="2:4" x14ac:dyDescent="0.25">
      <c r="B209" s="9"/>
      <c r="C209" s="9"/>
      <c r="D209" s="1"/>
    </row>
    <row r="210" spans="2:4" x14ac:dyDescent="0.25">
      <c r="B210" s="9"/>
      <c r="C210" s="9"/>
      <c r="D210" s="1"/>
    </row>
    <row r="211" spans="2:4" x14ac:dyDescent="0.25">
      <c r="B211" s="9"/>
      <c r="C211" s="9"/>
      <c r="D211" s="1"/>
    </row>
    <row r="212" spans="2:4" x14ac:dyDescent="0.25">
      <c r="B212" s="9"/>
      <c r="C212" s="9"/>
      <c r="D212" s="1"/>
    </row>
    <row r="213" spans="2:4" x14ac:dyDescent="0.25">
      <c r="B213" s="9"/>
      <c r="C213" s="9"/>
      <c r="D213" s="1"/>
    </row>
    <row r="214" spans="2:4" x14ac:dyDescent="0.25">
      <c r="B214" s="9"/>
      <c r="C214" s="9"/>
      <c r="D214" s="1"/>
    </row>
    <row r="215" spans="2:4" x14ac:dyDescent="0.25">
      <c r="B215" s="9"/>
      <c r="C215" s="9"/>
      <c r="D215" s="1"/>
    </row>
    <row r="216" spans="2:4" x14ac:dyDescent="0.25">
      <c r="B216" s="9"/>
      <c r="C216" s="9"/>
      <c r="D216" s="1"/>
    </row>
    <row r="217" spans="2:4" x14ac:dyDescent="0.25">
      <c r="B217" s="9"/>
      <c r="C217" s="9"/>
      <c r="D217" s="1"/>
    </row>
    <row r="218" spans="2:4" x14ac:dyDescent="0.25">
      <c r="B218" s="9"/>
      <c r="C218" s="9"/>
      <c r="D218" s="1"/>
    </row>
    <row r="219" spans="2:4" x14ac:dyDescent="0.25">
      <c r="B219" s="9"/>
      <c r="C219" s="9"/>
      <c r="D219" s="1"/>
    </row>
    <row r="220" spans="2:4" x14ac:dyDescent="0.25">
      <c r="B220" s="9"/>
      <c r="C220" s="9"/>
      <c r="D220" s="1"/>
    </row>
    <row r="221" spans="2:4" x14ac:dyDescent="0.25">
      <c r="B221" s="9"/>
      <c r="C221" s="9"/>
      <c r="D221" s="1"/>
    </row>
    <row r="222" spans="2:4" x14ac:dyDescent="0.25">
      <c r="B222" s="9"/>
      <c r="C222" s="9"/>
      <c r="D222" s="1"/>
    </row>
    <row r="223" spans="2:4" x14ac:dyDescent="0.25">
      <c r="B223" s="9"/>
      <c r="C223" s="9"/>
      <c r="D223" s="1"/>
    </row>
    <row r="224" spans="2:4" x14ac:dyDescent="0.25">
      <c r="B224" s="9"/>
      <c r="C224" s="9"/>
      <c r="D224" s="1"/>
    </row>
    <row r="225" spans="2:4" x14ac:dyDescent="0.25">
      <c r="B225" s="9"/>
      <c r="C225" s="9"/>
      <c r="D225" s="1"/>
    </row>
    <row r="226" spans="2:4" x14ac:dyDescent="0.25">
      <c r="B226" s="9"/>
      <c r="C226" s="9"/>
      <c r="D226" s="1"/>
    </row>
    <row r="227" spans="2:4" x14ac:dyDescent="0.25">
      <c r="B227" s="9"/>
      <c r="C227" s="9"/>
      <c r="D227" s="1"/>
    </row>
    <row r="228" spans="2:4" x14ac:dyDescent="0.25">
      <c r="B228" s="9"/>
      <c r="C228" s="9"/>
      <c r="D228" s="1"/>
    </row>
    <row r="229" spans="2:4" x14ac:dyDescent="0.25">
      <c r="B229" s="9"/>
      <c r="C229" s="9"/>
      <c r="D229" s="1"/>
    </row>
    <row r="230" spans="2:4" x14ac:dyDescent="0.25">
      <c r="B230" s="9"/>
      <c r="C230" s="9"/>
      <c r="D230" s="1"/>
    </row>
    <row r="231" spans="2:4" x14ac:dyDescent="0.25">
      <c r="B231" s="9"/>
      <c r="C231" s="9"/>
      <c r="D231" s="1"/>
    </row>
    <row r="232" spans="2:4" x14ac:dyDescent="0.25">
      <c r="B232" s="9"/>
      <c r="C232" s="9"/>
      <c r="D232" s="1"/>
    </row>
    <row r="233" spans="2:4" x14ac:dyDescent="0.25">
      <c r="B233" s="9"/>
      <c r="C233" s="9"/>
      <c r="D233" s="1"/>
    </row>
    <row r="234" spans="2:4" x14ac:dyDescent="0.25">
      <c r="B234" s="9"/>
      <c r="C234" s="9"/>
      <c r="D234" s="1"/>
    </row>
    <row r="235" spans="2:4" x14ac:dyDescent="0.25">
      <c r="B235" s="9"/>
      <c r="C235" s="9"/>
      <c r="D235" s="1"/>
    </row>
    <row r="236" spans="2:4" x14ac:dyDescent="0.25">
      <c r="B236" s="9"/>
      <c r="C236" s="9"/>
      <c r="D236" s="1"/>
    </row>
    <row r="237" spans="2:4" x14ac:dyDescent="0.25">
      <c r="B237" s="9"/>
      <c r="C237" s="9"/>
      <c r="D237" s="1"/>
    </row>
    <row r="238" spans="2:4" x14ac:dyDescent="0.25">
      <c r="B238" s="9"/>
      <c r="C238" s="9"/>
      <c r="D238" s="1"/>
    </row>
    <row r="239" spans="2:4" x14ac:dyDescent="0.25">
      <c r="B239" s="9"/>
      <c r="C239" s="9"/>
      <c r="D239" s="1"/>
    </row>
    <row r="240" spans="2:4" x14ac:dyDescent="0.25">
      <c r="B240" s="9"/>
      <c r="C240" s="9"/>
      <c r="D240" s="1"/>
    </row>
    <row r="241" spans="2:4" x14ac:dyDescent="0.25">
      <c r="B241" s="9"/>
      <c r="C241" s="9"/>
      <c r="D241" s="1"/>
    </row>
    <row r="242" spans="2:4" x14ac:dyDescent="0.25">
      <c r="B242" s="9"/>
      <c r="C242" s="9"/>
      <c r="D242" s="1"/>
    </row>
    <row r="243" spans="2:4" x14ac:dyDescent="0.25">
      <c r="B243" s="9"/>
      <c r="C243" s="9"/>
      <c r="D243" s="1"/>
    </row>
    <row r="244" spans="2:4" x14ac:dyDescent="0.25">
      <c r="B244" s="9"/>
      <c r="C244" s="9"/>
      <c r="D244" s="1"/>
    </row>
    <row r="245" spans="2:4" x14ac:dyDescent="0.25">
      <c r="B245" s="9"/>
      <c r="C245" s="9"/>
      <c r="D245" s="1"/>
    </row>
    <row r="246" spans="2:4" x14ac:dyDescent="0.25">
      <c r="B246" s="9"/>
      <c r="C246" s="9"/>
      <c r="D246" s="1"/>
    </row>
    <row r="247" spans="2:4" x14ac:dyDescent="0.25">
      <c r="B247" s="9"/>
      <c r="C247" s="9"/>
      <c r="D247" s="1"/>
    </row>
    <row r="248" spans="2:4" x14ac:dyDescent="0.25">
      <c r="B248" s="9"/>
      <c r="C248" s="9"/>
      <c r="D248" s="1"/>
    </row>
    <row r="249" spans="2:4" x14ac:dyDescent="0.25">
      <c r="B249" s="9"/>
      <c r="C249" s="9"/>
      <c r="D249" s="1"/>
    </row>
    <row r="250" spans="2:4" x14ac:dyDescent="0.25">
      <c r="B250" s="9"/>
      <c r="C250" s="9"/>
      <c r="D250" s="1"/>
    </row>
    <row r="251" spans="2:4" x14ac:dyDescent="0.25">
      <c r="B251" s="9"/>
      <c r="C251" s="9"/>
      <c r="D251" s="1"/>
    </row>
    <row r="252" spans="2:4" x14ac:dyDescent="0.25">
      <c r="B252" s="9"/>
      <c r="C252" s="9"/>
      <c r="D252" s="1"/>
    </row>
    <row r="253" spans="2:4" x14ac:dyDescent="0.25">
      <c r="B253" s="9"/>
      <c r="C253" s="9"/>
      <c r="D253" s="1"/>
    </row>
    <row r="254" spans="2:4" x14ac:dyDescent="0.25">
      <c r="B254" s="9"/>
      <c r="C254" s="9"/>
      <c r="D254" s="1"/>
    </row>
    <row r="255" spans="2:4" x14ac:dyDescent="0.25">
      <c r="B255" s="9"/>
      <c r="C255" s="9"/>
      <c r="D255" s="1"/>
    </row>
    <row r="256" spans="2:4" x14ac:dyDescent="0.25">
      <c r="B256" s="9"/>
      <c r="C256" s="9"/>
      <c r="D256" s="1"/>
    </row>
    <row r="257" spans="2:4" x14ac:dyDescent="0.25">
      <c r="B257" s="9"/>
      <c r="C257" s="9"/>
      <c r="D257" s="1"/>
    </row>
    <row r="258" spans="2:4" x14ac:dyDescent="0.25">
      <c r="B258" s="9"/>
      <c r="C258" s="9"/>
      <c r="D258" s="1"/>
    </row>
    <row r="259" spans="2:4" x14ac:dyDescent="0.25">
      <c r="B259" s="9"/>
      <c r="C259" s="9"/>
      <c r="D259" s="1"/>
    </row>
    <row r="260" spans="2:4" x14ac:dyDescent="0.25">
      <c r="B260" s="9"/>
      <c r="C260" s="9"/>
      <c r="D260" s="1"/>
    </row>
    <row r="261" spans="2:4" x14ac:dyDescent="0.25">
      <c r="B261" s="9"/>
      <c r="C261" s="9"/>
      <c r="D261" s="1"/>
    </row>
    <row r="262" spans="2:4" x14ac:dyDescent="0.25">
      <c r="B262" s="9"/>
      <c r="C262" s="9"/>
      <c r="D262" s="1"/>
    </row>
    <row r="263" spans="2:4" x14ac:dyDescent="0.25">
      <c r="B263" s="9"/>
      <c r="C263" s="9"/>
      <c r="D263" s="1"/>
    </row>
    <row r="264" spans="2:4" x14ac:dyDescent="0.25">
      <c r="B264" s="9"/>
      <c r="C264" s="9"/>
      <c r="D264" s="1"/>
    </row>
    <row r="265" spans="2:4" x14ac:dyDescent="0.25">
      <c r="B265" s="9"/>
      <c r="C265" s="9"/>
      <c r="D265" s="1"/>
    </row>
    <row r="266" spans="2:4" x14ac:dyDescent="0.25">
      <c r="B266" s="9"/>
      <c r="C266" s="9"/>
      <c r="D266" s="1"/>
    </row>
    <row r="267" spans="2:4" x14ac:dyDescent="0.25">
      <c r="B267" s="9"/>
      <c r="C267" s="9"/>
      <c r="D267" s="1"/>
    </row>
    <row r="268" spans="2:4" x14ac:dyDescent="0.25">
      <c r="B268" s="9"/>
      <c r="C268" s="9"/>
      <c r="D268" s="1"/>
    </row>
    <row r="269" spans="2:4" x14ac:dyDescent="0.25">
      <c r="B269" s="9"/>
      <c r="C269" s="9"/>
      <c r="D269" s="1"/>
    </row>
    <row r="270" spans="2:4" x14ac:dyDescent="0.25">
      <c r="B270" s="9"/>
      <c r="C270" s="9"/>
      <c r="D270" s="1"/>
    </row>
    <row r="271" spans="2:4" x14ac:dyDescent="0.25">
      <c r="B271" s="9"/>
      <c r="C271" s="9"/>
      <c r="D271" s="1"/>
    </row>
    <row r="272" spans="2:4" x14ac:dyDescent="0.25">
      <c r="B272" s="9"/>
      <c r="C272" s="9"/>
      <c r="D272" s="1"/>
    </row>
    <row r="273" spans="2:4" x14ac:dyDescent="0.25">
      <c r="B273" s="9"/>
      <c r="C273" s="9"/>
      <c r="D273" s="1"/>
    </row>
    <row r="274" spans="2:4" x14ac:dyDescent="0.25">
      <c r="B274" s="9"/>
      <c r="C274" s="9"/>
      <c r="D274" s="1"/>
    </row>
    <row r="275" spans="2:4" x14ac:dyDescent="0.25">
      <c r="B275" s="9"/>
      <c r="C275" s="9"/>
      <c r="D275" s="1"/>
    </row>
    <row r="276" spans="2:4" x14ac:dyDescent="0.25">
      <c r="B276" s="9"/>
      <c r="C276" s="9"/>
      <c r="D276" s="1"/>
    </row>
    <row r="277" spans="2:4" x14ac:dyDescent="0.25">
      <c r="B277" s="9"/>
      <c r="C277" s="9"/>
      <c r="D277" s="1"/>
    </row>
    <row r="278" spans="2:4" x14ac:dyDescent="0.25">
      <c r="B278" s="2"/>
      <c r="C278" s="9"/>
      <c r="D278" s="1"/>
    </row>
    <row r="279" spans="2:4" x14ac:dyDescent="0.25">
      <c r="B279" s="2"/>
      <c r="C279" s="9"/>
      <c r="D279" s="1"/>
    </row>
    <row r="280" spans="2:4" x14ac:dyDescent="0.25">
      <c r="B280" s="2"/>
      <c r="C280" s="9"/>
      <c r="D280" s="1"/>
    </row>
    <row r="281" spans="2:4" x14ac:dyDescent="0.25">
      <c r="B281" s="2"/>
      <c r="C281" s="9"/>
      <c r="D281" s="1"/>
    </row>
    <row r="282" spans="2:4" x14ac:dyDescent="0.25">
      <c r="B282" s="2"/>
      <c r="C282" s="9"/>
      <c r="D282" s="1"/>
    </row>
    <row r="283" spans="2:4" x14ac:dyDescent="0.25">
      <c r="B283" s="2"/>
      <c r="C283" s="9"/>
      <c r="D283" s="1"/>
    </row>
    <row r="284" spans="2:4" x14ac:dyDescent="0.25">
      <c r="B284" s="2"/>
      <c r="C284" s="9"/>
      <c r="D284" s="1"/>
    </row>
    <row r="285" spans="2:4" x14ac:dyDescent="0.25">
      <c r="B285" s="2"/>
      <c r="C285" s="9"/>
      <c r="D285" s="1"/>
    </row>
    <row r="286" spans="2:4" x14ac:dyDescent="0.25">
      <c r="B286" s="2"/>
      <c r="C286" s="9"/>
      <c r="D286" s="1"/>
    </row>
    <row r="287" spans="2:4" x14ac:dyDescent="0.25">
      <c r="B287" s="2"/>
      <c r="C287" s="9"/>
      <c r="D287" s="1"/>
    </row>
    <row r="288" spans="2:4" x14ac:dyDescent="0.25">
      <c r="B288" s="2"/>
      <c r="C288" s="9"/>
      <c r="D288" s="1"/>
    </row>
    <row r="289" spans="2:4" x14ac:dyDescent="0.25">
      <c r="B289" s="2"/>
      <c r="C289" s="9"/>
      <c r="D289" s="1"/>
    </row>
    <row r="290" spans="2:4" x14ac:dyDescent="0.25">
      <c r="B290" s="2"/>
      <c r="C290" s="9"/>
      <c r="D290" s="1"/>
    </row>
    <row r="291" spans="2:4" x14ac:dyDescent="0.25">
      <c r="B291" s="2"/>
      <c r="C291" s="9"/>
      <c r="D291" s="1"/>
    </row>
    <row r="292" spans="2:4" x14ac:dyDescent="0.25">
      <c r="B292" s="2"/>
      <c r="C292" s="9"/>
      <c r="D292" s="1"/>
    </row>
    <row r="293" spans="2:4" x14ac:dyDescent="0.25">
      <c r="B293" s="2"/>
      <c r="C293" s="9"/>
      <c r="D293" s="1"/>
    </row>
    <row r="294" spans="2:4" x14ac:dyDescent="0.25">
      <c r="B294" s="2"/>
      <c r="C294" s="9"/>
      <c r="D294" s="1"/>
    </row>
    <row r="295" spans="2:4" x14ac:dyDescent="0.25">
      <c r="B295" s="2"/>
      <c r="C295" s="9"/>
      <c r="D295" s="1"/>
    </row>
    <row r="296" spans="2:4" x14ac:dyDescent="0.25">
      <c r="B296" s="2"/>
      <c r="C296" s="9"/>
      <c r="D296" s="1"/>
    </row>
    <row r="297" spans="2:4" x14ac:dyDescent="0.25">
      <c r="B297" s="2"/>
      <c r="C297" s="9"/>
      <c r="D297" s="1"/>
    </row>
    <row r="298" spans="2:4" x14ac:dyDescent="0.25">
      <c r="B298" s="2"/>
      <c r="C298" s="9"/>
      <c r="D298" s="1"/>
    </row>
    <row r="299" spans="2:4" x14ac:dyDescent="0.25">
      <c r="B299" s="2"/>
      <c r="C299" s="9"/>
      <c r="D299" s="1"/>
    </row>
    <row r="300" spans="2:4" x14ac:dyDescent="0.25">
      <c r="B300" s="2"/>
      <c r="C300" s="9"/>
      <c r="D300" s="1"/>
    </row>
    <row r="301" spans="2:4" x14ac:dyDescent="0.25">
      <c r="B301" s="2"/>
      <c r="C301" s="9"/>
      <c r="D301" s="1"/>
    </row>
    <row r="302" spans="2:4" x14ac:dyDescent="0.25">
      <c r="B302" s="2"/>
      <c r="C302" s="9"/>
      <c r="D302" s="1"/>
    </row>
    <row r="303" spans="2:4" x14ac:dyDescent="0.25">
      <c r="B303" s="2"/>
      <c r="C303" s="9"/>
      <c r="D303" s="1"/>
    </row>
    <row r="304" spans="2:4" x14ac:dyDescent="0.25">
      <c r="B304" s="2"/>
      <c r="C304" s="9"/>
      <c r="D304" s="1"/>
    </row>
    <row r="305" spans="2:4" x14ac:dyDescent="0.25">
      <c r="B305" s="2"/>
      <c r="C305" s="9"/>
      <c r="D305" s="1"/>
    </row>
    <row r="306" spans="2:4" x14ac:dyDescent="0.25">
      <c r="B306" s="2"/>
      <c r="C306" s="9"/>
      <c r="D306" s="1"/>
    </row>
    <row r="307" spans="2:4" x14ac:dyDescent="0.25">
      <c r="B307" s="2"/>
      <c r="C307" s="9"/>
      <c r="D307" s="1"/>
    </row>
    <row r="308" spans="2:4" x14ac:dyDescent="0.25">
      <c r="B308" s="2"/>
      <c r="C308" s="9"/>
      <c r="D308" s="1"/>
    </row>
    <row r="309" spans="2:4" x14ac:dyDescent="0.25">
      <c r="B309" s="2"/>
      <c r="C309" s="9"/>
      <c r="D309" s="1"/>
    </row>
    <row r="310" spans="2:4" x14ac:dyDescent="0.25">
      <c r="B310" s="2"/>
      <c r="C310" s="9"/>
      <c r="D310" s="1"/>
    </row>
    <row r="311" spans="2:4" x14ac:dyDescent="0.25">
      <c r="B311" s="2"/>
      <c r="C311" s="9"/>
      <c r="D311" s="1"/>
    </row>
    <row r="312" spans="2:4" x14ac:dyDescent="0.25">
      <c r="B312" s="2"/>
      <c r="C312" s="9"/>
      <c r="D312" s="1"/>
    </row>
    <row r="313" spans="2:4" x14ac:dyDescent="0.25">
      <c r="B313" s="2"/>
      <c r="C313" s="9"/>
      <c r="D313" s="1"/>
    </row>
    <row r="314" spans="2:4" x14ac:dyDescent="0.25">
      <c r="B314" s="2"/>
      <c r="C314" s="9"/>
      <c r="D314" s="1"/>
    </row>
    <row r="315" spans="2:4" x14ac:dyDescent="0.25">
      <c r="B315" s="2"/>
      <c r="C315" s="9"/>
      <c r="D315" s="1"/>
    </row>
    <row r="316" spans="2:4" x14ac:dyDescent="0.25">
      <c r="B316" s="2"/>
      <c r="C316" s="9"/>
      <c r="D316" s="1"/>
    </row>
    <row r="317" spans="2:4" x14ac:dyDescent="0.25">
      <c r="B317" s="2"/>
      <c r="C317" s="9"/>
      <c r="D317" s="1"/>
    </row>
    <row r="318" spans="2:4" x14ac:dyDescent="0.25">
      <c r="B318" s="2"/>
      <c r="C318" s="9"/>
      <c r="D318" s="1"/>
    </row>
    <row r="319" spans="2:4" x14ac:dyDescent="0.25">
      <c r="B319" s="2"/>
      <c r="C319" s="9"/>
      <c r="D319" s="1"/>
    </row>
    <row r="320" spans="2:4" x14ac:dyDescent="0.25">
      <c r="B320" s="2"/>
      <c r="C320" s="9"/>
      <c r="D320" s="1"/>
    </row>
    <row r="321" spans="2:4" x14ac:dyDescent="0.25">
      <c r="B321" s="2"/>
      <c r="C321" s="9"/>
      <c r="D321" s="1"/>
    </row>
    <row r="322" spans="2:4" x14ac:dyDescent="0.25">
      <c r="B322" s="2"/>
      <c r="C322" s="9"/>
      <c r="D322" s="1"/>
    </row>
    <row r="323" spans="2:4" x14ac:dyDescent="0.25">
      <c r="B323" s="2"/>
      <c r="C323" s="9"/>
      <c r="D323" s="1"/>
    </row>
    <row r="324" spans="2:4" x14ac:dyDescent="0.25">
      <c r="B324" s="2"/>
      <c r="C324" s="9"/>
      <c r="D324" s="1"/>
    </row>
    <row r="325" spans="2:4" x14ac:dyDescent="0.25">
      <c r="B325" s="2"/>
      <c r="C325" s="9"/>
      <c r="D325" s="1"/>
    </row>
    <row r="326" spans="2:4" x14ac:dyDescent="0.25">
      <c r="B326" s="2"/>
      <c r="C326" s="9"/>
      <c r="D326" s="1"/>
    </row>
    <row r="327" spans="2:4" x14ac:dyDescent="0.25">
      <c r="B327" s="2"/>
      <c r="C327" s="9"/>
      <c r="D327" s="1"/>
    </row>
    <row r="328" spans="2:4" x14ac:dyDescent="0.25">
      <c r="D328" s="1"/>
    </row>
    <row r="329" spans="2:4" x14ac:dyDescent="0.25">
      <c r="D329" s="1"/>
    </row>
    <row r="330" spans="2:4" x14ac:dyDescent="0.25">
      <c r="D330" s="1"/>
    </row>
    <row r="331" spans="2:4" x14ac:dyDescent="0.25">
      <c r="D331" s="1"/>
    </row>
    <row r="332" spans="2:4" x14ac:dyDescent="0.25">
      <c r="D332" s="1"/>
    </row>
    <row r="333" spans="2:4" x14ac:dyDescent="0.25">
      <c r="D333" s="1"/>
    </row>
    <row r="334" spans="2:4" x14ac:dyDescent="0.25">
      <c r="D334" s="1"/>
    </row>
    <row r="335" spans="2:4" x14ac:dyDescent="0.25">
      <c r="D335" s="1"/>
    </row>
    <row r="336" spans="2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</sheetData>
  <mergeCells count="1">
    <mergeCell ref="M1:N1"/>
  </mergeCells>
  <conditionalFormatting sqref="C2:C8 C16:C207">
    <cfRule type="cellIs" dxfId="12" priority="7" operator="equal">
      <formula>$M$6</formula>
    </cfRule>
    <cfRule type="cellIs" dxfId="11" priority="8" operator="equal">
      <formula>$M$5</formula>
    </cfRule>
    <cfRule type="cellIs" dxfId="10" priority="9" operator="equal">
      <formula>$M$4</formula>
    </cfRule>
  </conditionalFormatting>
  <conditionalFormatting sqref="C9:C14">
    <cfRule type="cellIs" dxfId="9" priority="4" operator="equal">
      <formula>$I$6</formula>
    </cfRule>
    <cfRule type="cellIs" dxfId="8" priority="5" operator="equal">
      <formula>$I$5</formula>
    </cfRule>
    <cfRule type="cellIs" dxfId="7" priority="6" operator="equal">
      <formula>$I$4</formula>
    </cfRule>
  </conditionalFormatting>
  <conditionalFormatting sqref="C15">
    <cfRule type="cellIs" dxfId="6" priority="1" operator="equal">
      <formula>$I$6</formula>
    </cfRule>
    <cfRule type="cellIs" dxfId="5" priority="2" operator="equal">
      <formula>$I$5</formula>
    </cfRule>
    <cfRule type="cellIs" dxfId="4" priority="3" operator="equal">
      <formula>$I$4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49CD482-5419-492A-B2B7-AC0ECCD4B168}">
          <x14:formula1>
            <xm:f>'P&amp;L'!$C$30:$N$30</xm:f>
          </x14:formula1>
          <xm:sqref>B2:B207</xm:sqref>
        </x14:dataValidation>
        <x14:dataValidation type="list" allowBlank="1" showInputMessage="1" showErrorMessage="1" xr:uid="{706BC5FD-1161-4B30-87C6-253DDEE7FF72}">
          <x14:formula1>
            <xm:f>Dropdowns!$J$3:$J$4</xm:f>
          </x14:formula1>
          <xm:sqref>C2:C207</xm:sqref>
        </x14:dataValidation>
        <x14:dataValidation type="list" allowBlank="1" showInputMessage="1" showErrorMessage="1" xr:uid="{3A358D71-8ACD-4050-A340-FE7A7B3AC1C5}">
          <x14:formula1>
            <xm:f>Dropdowns!$A$2:$A$9</xm:f>
          </x14:formula1>
          <xm:sqref>E2:E207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29B7-5185-4036-90FC-903AA52DBC26}">
  <sheetPr>
    <tabColor theme="7" tint="0.79998168889431442"/>
  </sheetPr>
  <dimension ref="A1:AG326"/>
  <sheetViews>
    <sheetView workbookViewId="0">
      <selection activeCell="N41" sqref="N41"/>
    </sheetView>
  </sheetViews>
  <sheetFormatPr defaultRowHeight="15" x14ac:dyDescent="0.25"/>
  <cols>
    <col min="1" max="1" width="31.85546875" customWidth="1"/>
    <col min="2" max="6" width="10" customWidth="1"/>
    <col min="7" max="7" width="13.140625" bestFit="1" customWidth="1"/>
    <col min="8" max="8" width="2.85546875" style="134" customWidth="1"/>
    <col min="9" max="9" width="31.5703125" style="134" bestFit="1" customWidth="1"/>
    <col min="10" max="14" width="10" style="134" customWidth="1"/>
    <col min="15" max="15" width="12.28515625" style="134" bestFit="1" customWidth="1"/>
    <col min="16" max="16" width="2.28515625" style="187" customWidth="1"/>
    <col min="17" max="17" width="31.5703125" style="134" bestFit="1" customWidth="1"/>
    <col min="18" max="18" width="8" style="134" bestFit="1" customWidth="1"/>
    <col min="19" max="19" width="9" style="134" bestFit="1" customWidth="1"/>
    <col min="20" max="22" width="10" style="134" bestFit="1" customWidth="1"/>
    <col min="23" max="23" width="9" style="134" bestFit="1" customWidth="1"/>
    <col min="24" max="24" width="9.140625" style="134"/>
    <col min="25" max="25" width="31.5703125" style="134" bestFit="1" customWidth="1"/>
    <col min="26" max="26" width="8" style="134" bestFit="1" customWidth="1"/>
    <col min="27" max="27" width="9" style="134" bestFit="1" customWidth="1"/>
    <col min="28" max="30" width="10" style="134" bestFit="1" customWidth="1"/>
    <col min="31" max="31" width="12.28515625" style="134" bestFit="1" customWidth="1"/>
    <col min="32" max="33" width="9.140625" style="134"/>
  </cols>
  <sheetData>
    <row r="1" spans="1:33" s="134" customFormat="1" ht="33.75" x14ac:dyDescent="0.5">
      <c r="A1" s="212" t="s">
        <v>128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Q1" s="212" t="s">
        <v>127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33" s="134" customFormat="1" ht="35.25" customHeight="1" x14ac:dyDescent="0.25">
      <c r="A2" s="211" t="s">
        <v>135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Q2" s="211" t="s">
        <v>135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33" s="21" customFormat="1" ht="18.75" x14ac:dyDescent="0.3">
      <c r="A3" s="182" t="s">
        <v>124</v>
      </c>
      <c r="B3" s="181" t="s">
        <v>119</v>
      </c>
      <c r="C3" s="181" t="s">
        <v>118</v>
      </c>
      <c r="D3" s="181" t="s">
        <v>117</v>
      </c>
      <c r="E3" s="181" t="s">
        <v>116</v>
      </c>
      <c r="F3" s="181" t="s">
        <v>115</v>
      </c>
      <c r="G3" s="180" t="s">
        <v>18</v>
      </c>
      <c r="H3" s="167"/>
      <c r="I3" s="182" t="s">
        <v>123</v>
      </c>
      <c r="J3" s="181" t="s">
        <v>119</v>
      </c>
      <c r="K3" s="181" t="s">
        <v>118</v>
      </c>
      <c r="L3" s="181" t="s">
        <v>117</v>
      </c>
      <c r="M3" s="181" t="s">
        <v>116</v>
      </c>
      <c r="N3" s="181" t="s">
        <v>115</v>
      </c>
      <c r="O3" s="180" t="s">
        <v>18</v>
      </c>
      <c r="Q3" s="182" t="s">
        <v>124</v>
      </c>
      <c r="R3" s="181" t="s">
        <v>119</v>
      </c>
      <c r="S3" s="181" t="s">
        <v>118</v>
      </c>
      <c r="T3" s="181" t="s">
        <v>117</v>
      </c>
      <c r="U3" s="181" t="s">
        <v>116</v>
      </c>
      <c r="V3" s="181" t="s">
        <v>115</v>
      </c>
      <c r="W3" s="180" t="s">
        <v>18</v>
      </c>
      <c r="X3" s="167"/>
      <c r="Y3" s="182" t="s">
        <v>123</v>
      </c>
      <c r="Z3" s="181" t="s">
        <v>119</v>
      </c>
      <c r="AA3" s="181" t="s">
        <v>118</v>
      </c>
      <c r="AB3" s="181" t="s">
        <v>117</v>
      </c>
      <c r="AC3" s="181" t="s">
        <v>116</v>
      </c>
      <c r="AD3" s="181" t="s">
        <v>115</v>
      </c>
      <c r="AE3" s="180" t="s">
        <v>18</v>
      </c>
      <c r="AF3" s="167"/>
      <c r="AG3" s="167"/>
    </row>
    <row r="4" spans="1:33" x14ac:dyDescent="0.25">
      <c r="A4" s="64" t="s">
        <v>59</v>
      </c>
      <c r="B4" s="179">
        <v>11315</v>
      </c>
      <c r="C4" s="178">
        <v>7018</v>
      </c>
      <c r="D4" s="178">
        <v>10111</v>
      </c>
      <c r="E4" s="178">
        <v>7434</v>
      </c>
      <c r="F4" s="178"/>
      <c r="G4" s="153">
        <f>SUM(B4:F4)</f>
        <v>35878</v>
      </c>
      <c r="I4" s="64" t="s">
        <v>59</v>
      </c>
      <c r="J4" s="179">
        <v>12166</v>
      </c>
      <c r="K4" s="178">
        <v>10354</v>
      </c>
      <c r="L4" s="178">
        <v>8409</v>
      </c>
      <c r="M4" s="178">
        <v>2878</v>
      </c>
      <c r="N4" s="178"/>
      <c r="O4" s="153">
        <f>SUM(J4:N4)</f>
        <v>33807</v>
      </c>
      <c r="Q4" s="64" t="s">
        <v>59</v>
      </c>
      <c r="R4" s="179"/>
      <c r="S4" s="178"/>
      <c r="T4" s="178"/>
      <c r="U4" s="178">
        <f>681+925</f>
        <v>1606</v>
      </c>
      <c r="V4" s="178"/>
      <c r="W4" s="153">
        <f>SUM(R4:V4)</f>
        <v>1606</v>
      </c>
      <c r="Y4" s="64" t="s">
        <v>59</v>
      </c>
      <c r="Z4" s="179"/>
      <c r="AA4" s="178"/>
      <c r="AB4" s="178"/>
      <c r="AC4" s="178"/>
      <c r="AD4" s="178"/>
      <c r="AE4" s="153">
        <f>SUM(Z4:AD4)</f>
        <v>0</v>
      </c>
    </row>
    <row r="5" spans="1:33" x14ac:dyDescent="0.25">
      <c r="A5" s="64" t="s">
        <v>60</v>
      </c>
      <c r="B5" s="177">
        <v>16</v>
      </c>
      <c r="C5" s="176">
        <v>6</v>
      </c>
      <c r="D5" s="176">
        <v>20</v>
      </c>
      <c r="E5" s="176">
        <v>17</v>
      </c>
      <c r="F5" s="176"/>
      <c r="G5" s="153">
        <f>SUM(B5:F5)</f>
        <v>59</v>
      </c>
      <c r="I5" s="64" t="s">
        <v>60</v>
      </c>
      <c r="J5" s="177">
        <v>29</v>
      </c>
      <c r="K5" s="176">
        <v>31</v>
      </c>
      <c r="L5" s="176">
        <v>20</v>
      </c>
      <c r="M5" s="176">
        <v>8</v>
      </c>
      <c r="N5" s="176"/>
      <c r="O5" s="153">
        <f>SUM(J5:N5)</f>
        <v>88</v>
      </c>
      <c r="Q5" s="64" t="s">
        <v>60</v>
      </c>
      <c r="R5" s="177"/>
      <c r="S5" s="176"/>
      <c r="T5" s="176"/>
      <c r="U5" s="176">
        <f>39+13</f>
        <v>52</v>
      </c>
      <c r="V5" s="176"/>
      <c r="W5" s="153">
        <f>SUM(R5:V5)</f>
        <v>52</v>
      </c>
      <c r="Y5" s="64" t="s">
        <v>60</v>
      </c>
      <c r="Z5" s="177"/>
      <c r="AA5" s="176"/>
      <c r="AB5" s="176"/>
      <c r="AC5" s="176"/>
      <c r="AD5" s="176"/>
      <c r="AE5" s="153">
        <f>SUM(Z5:AD5)</f>
        <v>0</v>
      </c>
    </row>
    <row r="6" spans="1:33" x14ac:dyDescent="0.25">
      <c r="A6" s="64" t="s">
        <v>66</v>
      </c>
      <c r="B6" s="175">
        <v>7.51</v>
      </c>
      <c r="C6" s="175">
        <v>2.85</v>
      </c>
      <c r="D6" s="175">
        <v>8.4700000000000006</v>
      </c>
      <c r="E6" s="175">
        <v>8.7799999999999994</v>
      </c>
      <c r="F6" s="175"/>
      <c r="G6" s="1">
        <f>SUM(B6:F6)</f>
        <v>27.61</v>
      </c>
      <c r="I6" s="64" t="s">
        <v>66</v>
      </c>
      <c r="J6" s="175">
        <v>13.31</v>
      </c>
      <c r="K6" s="175">
        <v>12.32</v>
      </c>
      <c r="L6" s="175">
        <v>9.5299999999999994</v>
      </c>
      <c r="M6" s="175">
        <v>4.3499999999999996</v>
      </c>
      <c r="N6" s="175"/>
      <c r="O6" s="1">
        <f>SUM(J6:N6)</f>
        <v>39.510000000000005</v>
      </c>
      <c r="Q6" s="64" t="s">
        <v>66</v>
      </c>
      <c r="R6" s="175"/>
      <c r="S6" s="175"/>
      <c r="T6" s="175"/>
      <c r="U6" s="175">
        <f>22.16+7.35</f>
        <v>29.509999999999998</v>
      </c>
      <c r="V6" s="175"/>
      <c r="W6" s="1">
        <f>SUM(R6:V6)</f>
        <v>29.509999999999998</v>
      </c>
      <c r="Y6" s="64" t="s">
        <v>66</v>
      </c>
      <c r="Z6" s="175"/>
      <c r="AA6" s="175"/>
      <c r="AB6" s="175"/>
      <c r="AC6" s="175"/>
      <c r="AD6" s="175"/>
      <c r="AE6" s="1">
        <f>SUM(Z6:AD6)</f>
        <v>0</v>
      </c>
    </row>
    <row r="7" spans="1:33" x14ac:dyDescent="0.25">
      <c r="A7" s="64" t="s">
        <v>114</v>
      </c>
      <c r="B7" s="146">
        <f t="shared" ref="B7:G7" si="0">IF(B4=0,"",B4/B5)</f>
        <v>707.1875</v>
      </c>
      <c r="C7" s="146">
        <f t="shared" si="0"/>
        <v>1169.6666666666667</v>
      </c>
      <c r="D7" s="146">
        <f t="shared" si="0"/>
        <v>505.55</v>
      </c>
      <c r="E7" s="146">
        <f t="shared" si="0"/>
        <v>437.29411764705884</v>
      </c>
      <c r="F7" s="146" t="str">
        <f t="shared" si="0"/>
        <v/>
      </c>
      <c r="G7" s="151">
        <f t="shared" si="0"/>
        <v>608.10169491525426</v>
      </c>
      <c r="I7" s="64" t="s">
        <v>114</v>
      </c>
      <c r="J7" s="146">
        <f t="shared" ref="J7:O7" si="1">IF(J4=0,"",J4/J5)</f>
        <v>419.51724137931035</v>
      </c>
      <c r="K7" s="146">
        <f t="shared" si="1"/>
        <v>334</v>
      </c>
      <c r="L7" s="146">
        <f t="shared" si="1"/>
        <v>420.45</v>
      </c>
      <c r="M7" s="146">
        <f t="shared" si="1"/>
        <v>359.75</v>
      </c>
      <c r="N7" s="146" t="str">
        <f t="shared" si="1"/>
        <v/>
      </c>
      <c r="O7" s="151">
        <f t="shared" si="1"/>
        <v>384.17045454545456</v>
      </c>
      <c r="Q7" s="64" t="s">
        <v>114</v>
      </c>
      <c r="R7" s="146" t="str">
        <f t="shared" ref="R7:W7" si="2">IF(R4=0,"",R4/R5)</f>
        <v/>
      </c>
      <c r="S7" s="146" t="str">
        <f t="shared" si="2"/>
        <v/>
      </c>
      <c r="T7" s="146" t="str">
        <f t="shared" si="2"/>
        <v/>
      </c>
      <c r="U7" s="146">
        <f t="shared" si="2"/>
        <v>30.884615384615383</v>
      </c>
      <c r="V7" s="146" t="str">
        <f t="shared" si="2"/>
        <v/>
      </c>
      <c r="W7" s="151">
        <f t="shared" si="2"/>
        <v>30.884615384615383</v>
      </c>
      <c r="Y7" s="64" t="s">
        <v>114</v>
      </c>
      <c r="Z7" s="146" t="str">
        <f t="shared" ref="Z7:AE7" si="3">IF(Z4=0,"",Z4/Z5)</f>
        <v/>
      </c>
      <c r="AA7" s="146" t="str">
        <f t="shared" si="3"/>
        <v/>
      </c>
      <c r="AB7" s="146" t="str">
        <f t="shared" si="3"/>
        <v/>
      </c>
      <c r="AC7" s="146" t="str">
        <f t="shared" si="3"/>
        <v/>
      </c>
      <c r="AD7" s="146" t="str">
        <f t="shared" si="3"/>
        <v/>
      </c>
      <c r="AE7" s="151" t="str">
        <f t="shared" si="3"/>
        <v/>
      </c>
    </row>
    <row r="8" spans="1:33" x14ac:dyDescent="0.25">
      <c r="A8" s="64" t="s">
        <v>61</v>
      </c>
      <c r="B8" s="160">
        <f t="shared" ref="B8:G8" si="4">IF(B4=0,"",B5/B4)</f>
        <v>1.4140521431727795E-3</v>
      </c>
      <c r="C8" s="160">
        <f t="shared" si="4"/>
        <v>8.549444286121402E-4</v>
      </c>
      <c r="D8" s="160">
        <f t="shared" si="4"/>
        <v>1.9780437147660962E-3</v>
      </c>
      <c r="E8" s="160">
        <f t="shared" si="4"/>
        <v>2.2867904223836427E-3</v>
      </c>
      <c r="F8" s="160" t="str">
        <f t="shared" si="4"/>
        <v/>
      </c>
      <c r="G8" s="160">
        <f t="shared" si="4"/>
        <v>1.6444617871676237E-3</v>
      </c>
      <c r="I8" s="64" t="s">
        <v>61</v>
      </c>
      <c r="J8" s="160">
        <f t="shared" ref="J8:O8" si="5">IF(J4=0,"",J5/J4)</f>
        <v>2.3836922571099785E-3</v>
      </c>
      <c r="K8" s="160">
        <f t="shared" si="5"/>
        <v>2.9940119760479044E-3</v>
      </c>
      <c r="L8" s="160">
        <f t="shared" si="5"/>
        <v>2.3784040908550364E-3</v>
      </c>
      <c r="M8" s="160">
        <f t="shared" si="5"/>
        <v>2.7797081306462821E-3</v>
      </c>
      <c r="N8" s="160" t="str">
        <f t="shared" si="5"/>
        <v/>
      </c>
      <c r="O8" s="160">
        <f t="shared" si="5"/>
        <v>2.6030112106960098E-3</v>
      </c>
      <c r="Q8" s="64" t="s">
        <v>61</v>
      </c>
      <c r="R8" s="160" t="str">
        <f t="shared" ref="R8:W8" si="6">IF(R4=0,"",R5/R4)</f>
        <v/>
      </c>
      <c r="S8" s="160" t="str">
        <f t="shared" si="6"/>
        <v/>
      </c>
      <c r="T8" s="160" t="str">
        <f t="shared" si="6"/>
        <v/>
      </c>
      <c r="U8" s="160">
        <f t="shared" si="6"/>
        <v>3.2378580323785801E-2</v>
      </c>
      <c r="V8" s="160" t="str">
        <f t="shared" si="6"/>
        <v/>
      </c>
      <c r="W8" s="160">
        <f t="shared" si="6"/>
        <v>3.2378580323785801E-2</v>
      </c>
      <c r="Y8" s="64" t="s">
        <v>61</v>
      </c>
      <c r="Z8" s="160" t="str">
        <f t="shared" ref="Z8:AE8" si="7">IF(Z4=0,"",Z5/Z4)</f>
        <v/>
      </c>
      <c r="AA8" s="160" t="str">
        <f t="shared" si="7"/>
        <v/>
      </c>
      <c r="AB8" s="160" t="str">
        <f t="shared" si="7"/>
        <v/>
      </c>
      <c r="AC8" s="160" t="str">
        <f t="shared" si="7"/>
        <v/>
      </c>
      <c r="AD8" s="160" t="str">
        <f t="shared" si="7"/>
        <v/>
      </c>
      <c r="AE8" s="160" t="str">
        <f t="shared" si="7"/>
        <v/>
      </c>
    </row>
    <row r="9" spans="1:33" x14ac:dyDescent="0.25">
      <c r="A9" s="64" t="s">
        <v>65</v>
      </c>
      <c r="B9" s="158">
        <f t="shared" ref="B9:G9" si="8">IF(B4=0,"",B6/B5)</f>
        <v>0.46937499999999999</v>
      </c>
      <c r="C9" s="158">
        <f t="shared" si="8"/>
        <v>0.47500000000000003</v>
      </c>
      <c r="D9" s="158">
        <f t="shared" si="8"/>
        <v>0.42350000000000004</v>
      </c>
      <c r="E9" s="158">
        <f t="shared" si="8"/>
        <v>0.51647058823529413</v>
      </c>
      <c r="F9" s="158" t="str">
        <f t="shared" si="8"/>
        <v/>
      </c>
      <c r="G9" s="158">
        <f t="shared" si="8"/>
        <v>0.46796610169491526</v>
      </c>
      <c r="I9" s="64" t="s">
        <v>65</v>
      </c>
      <c r="J9" s="158">
        <f t="shared" ref="J9:O9" si="9">IF(J4=0,"",J6/J5)</f>
        <v>0.45896551724137935</v>
      </c>
      <c r="K9" s="158">
        <f t="shared" si="9"/>
        <v>0.39741935483870966</v>
      </c>
      <c r="L9" s="158">
        <f t="shared" si="9"/>
        <v>0.47649999999999998</v>
      </c>
      <c r="M9" s="158">
        <f t="shared" si="9"/>
        <v>0.54374999999999996</v>
      </c>
      <c r="N9" s="158" t="str">
        <f t="shared" si="9"/>
        <v/>
      </c>
      <c r="O9" s="158">
        <f t="shared" si="9"/>
        <v>0.44897727272727278</v>
      </c>
      <c r="Q9" s="64" t="s">
        <v>65</v>
      </c>
      <c r="R9" s="158" t="str">
        <f t="shared" ref="R9:W9" si="10">IF(R4=0,"",R6/R5)</f>
        <v/>
      </c>
      <c r="S9" s="158" t="str">
        <f t="shared" si="10"/>
        <v/>
      </c>
      <c r="T9" s="158" t="str">
        <f t="shared" si="10"/>
        <v/>
      </c>
      <c r="U9" s="158">
        <f t="shared" si="10"/>
        <v>0.5675</v>
      </c>
      <c r="V9" s="158" t="str">
        <f t="shared" si="10"/>
        <v/>
      </c>
      <c r="W9" s="158">
        <f t="shared" si="10"/>
        <v>0.5675</v>
      </c>
      <c r="Y9" s="64" t="s">
        <v>65</v>
      </c>
      <c r="Z9" s="158" t="str">
        <f t="shared" ref="Z9:AE9" si="11">IF(Z4=0,"",Z6/Z5)</f>
        <v/>
      </c>
      <c r="AA9" s="158" t="str">
        <f t="shared" si="11"/>
        <v/>
      </c>
      <c r="AB9" s="158" t="str">
        <f t="shared" si="11"/>
        <v/>
      </c>
      <c r="AC9" s="158" t="str">
        <f t="shared" si="11"/>
        <v/>
      </c>
      <c r="AD9" s="158" t="str">
        <f t="shared" si="11"/>
        <v/>
      </c>
      <c r="AE9" s="158" t="str">
        <f t="shared" si="11"/>
        <v/>
      </c>
    </row>
    <row r="10" spans="1:33" x14ac:dyDescent="0.25">
      <c r="A10" s="64" t="s">
        <v>71</v>
      </c>
      <c r="B10" s="174">
        <v>34.78</v>
      </c>
      <c r="C10" s="174">
        <v>36.79</v>
      </c>
      <c r="D10" s="174">
        <v>30.75</v>
      </c>
      <c r="E10" s="174">
        <v>32.549999999999997</v>
      </c>
      <c r="F10" s="174"/>
      <c r="G10" s="1">
        <f>SUM(B10:F10)</f>
        <v>134.87</v>
      </c>
      <c r="I10" s="64" t="s">
        <v>71</v>
      </c>
      <c r="J10" s="174">
        <v>4.13</v>
      </c>
      <c r="K10" s="174">
        <v>4.91</v>
      </c>
      <c r="L10" s="174">
        <v>18.95</v>
      </c>
      <c r="M10" s="174">
        <v>8.42</v>
      </c>
      <c r="N10" s="174"/>
      <c r="O10" s="1">
        <f>SUM(J10:N10)</f>
        <v>36.409999999999997</v>
      </c>
      <c r="Q10" s="64" t="s">
        <v>71</v>
      </c>
      <c r="R10" s="193">
        <v>34.78</v>
      </c>
      <c r="S10" s="193">
        <v>36.79</v>
      </c>
      <c r="T10" s="193">
        <v>30.75</v>
      </c>
      <c r="U10" s="193">
        <f>E10</f>
        <v>32.549999999999997</v>
      </c>
      <c r="V10" s="193"/>
      <c r="W10" s="1">
        <f>SUM(R10:V10)</f>
        <v>134.87</v>
      </c>
      <c r="Y10" s="64" t="s">
        <v>71</v>
      </c>
      <c r="Z10" s="193">
        <v>4.13</v>
      </c>
      <c r="AA10" s="193">
        <v>4.91</v>
      </c>
      <c r="AB10" s="193">
        <v>18.95</v>
      </c>
      <c r="AC10" s="193">
        <f t="shared" ref="AC10:AC13" si="12">M10</f>
        <v>8.42</v>
      </c>
      <c r="AD10" s="193"/>
      <c r="AE10" s="1">
        <f>SUM(Z10:AD10)</f>
        <v>36.409999999999997</v>
      </c>
    </row>
    <row r="11" spans="1:33" x14ac:dyDescent="0.25">
      <c r="A11" s="64" t="s">
        <v>77</v>
      </c>
      <c r="B11" s="173">
        <v>1</v>
      </c>
      <c r="C11" s="173">
        <v>4</v>
      </c>
      <c r="D11" s="173">
        <v>2</v>
      </c>
      <c r="E11" s="173">
        <v>6</v>
      </c>
      <c r="F11" s="173"/>
      <c r="G11" s="153">
        <f>SUM(B11:F11)</f>
        <v>13</v>
      </c>
      <c r="I11" s="64" t="s">
        <v>77</v>
      </c>
      <c r="J11" s="173">
        <v>1</v>
      </c>
      <c r="K11" s="173">
        <v>0</v>
      </c>
      <c r="L11" s="173">
        <v>3</v>
      </c>
      <c r="M11" s="173">
        <v>2</v>
      </c>
      <c r="N11" s="173"/>
      <c r="O11" s="153">
        <f>SUM(J11:N11)</f>
        <v>6</v>
      </c>
      <c r="Q11" s="64" t="s">
        <v>77</v>
      </c>
      <c r="R11" s="151">
        <v>1</v>
      </c>
      <c r="S11" s="151">
        <v>4</v>
      </c>
      <c r="T11" s="151">
        <v>2</v>
      </c>
      <c r="U11" s="151">
        <f t="shared" ref="U11:U14" si="13">E11</f>
        <v>6</v>
      </c>
      <c r="V11" s="151"/>
      <c r="W11" s="153">
        <f>SUM(R11:V11)</f>
        <v>13</v>
      </c>
      <c r="Y11" s="64" t="s">
        <v>77</v>
      </c>
      <c r="Z11" s="151">
        <v>1</v>
      </c>
      <c r="AA11" s="151">
        <v>0</v>
      </c>
      <c r="AB11" s="151">
        <v>3</v>
      </c>
      <c r="AC11" s="151">
        <f t="shared" si="12"/>
        <v>2</v>
      </c>
      <c r="AD11" s="151"/>
      <c r="AE11" s="153">
        <f>SUM(Z11:AD11)</f>
        <v>6</v>
      </c>
    </row>
    <row r="12" spans="1:33" x14ac:dyDescent="0.25">
      <c r="A12" s="64" t="s">
        <v>78</v>
      </c>
      <c r="B12" s="173">
        <v>14</v>
      </c>
      <c r="C12" s="173">
        <v>2052</v>
      </c>
      <c r="D12" s="173">
        <v>150</v>
      </c>
      <c r="E12" s="173">
        <v>14</v>
      </c>
      <c r="F12" s="173"/>
      <c r="G12" s="153">
        <f>SUM(B12:F12)</f>
        <v>2230</v>
      </c>
      <c r="I12" s="64" t="s">
        <v>78</v>
      </c>
      <c r="J12" s="173">
        <v>0</v>
      </c>
      <c r="K12" s="173">
        <v>67</v>
      </c>
      <c r="L12" s="173">
        <v>10</v>
      </c>
      <c r="M12" s="173">
        <v>0</v>
      </c>
      <c r="N12" s="173"/>
      <c r="O12" s="153">
        <f>SUM(J12:N12)</f>
        <v>77</v>
      </c>
      <c r="Q12" s="64" t="s">
        <v>78</v>
      </c>
      <c r="R12" s="151">
        <v>14</v>
      </c>
      <c r="S12" s="151">
        <v>2052</v>
      </c>
      <c r="T12" s="151">
        <v>150</v>
      </c>
      <c r="U12" s="151">
        <f t="shared" si="13"/>
        <v>14</v>
      </c>
      <c r="V12" s="151"/>
      <c r="W12" s="153">
        <f>SUM(R12:V12)</f>
        <v>2230</v>
      </c>
      <c r="Y12" s="64" t="s">
        <v>78</v>
      </c>
      <c r="Z12" s="151">
        <v>0</v>
      </c>
      <c r="AA12" s="151">
        <v>67</v>
      </c>
      <c r="AB12" s="151">
        <v>10</v>
      </c>
      <c r="AC12" s="151">
        <f t="shared" si="12"/>
        <v>0</v>
      </c>
      <c r="AD12" s="151"/>
      <c r="AE12" s="153">
        <f>SUM(Z12:AD12)</f>
        <v>77</v>
      </c>
    </row>
    <row r="13" spans="1:33" x14ac:dyDescent="0.25">
      <c r="A13" s="64" t="s">
        <v>67</v>
      </c>
      <c r="B13" s="173">
        <v>6449</v>
      </c>
      <c r="C13" s="173">
        <v>4418</v>
      </c>
      <c r="D13" s="173">
        <v>5974</v>
      </c>
      <c r="E13" s="173">
        <v>4750</v>
      </c>
      <c r="F13" s="173"/>
      <c r="G13" s="153">
        <f>SUM(B13:F13)</f>
        <v>21591</v>
      </c>
      <c r="I13" s="64" t="s">
        <v>67</v>
      </c>
      <c r="J13" s="173">
        <v>314</v>
      </c>
      <c r="K13" s="173">
        <v>1612</v>
      </c>
      <c r="L13" s="173">
        <v>1680</v>
      </c>
      <c r="M13" s="173">
        <v>132</v>
      </c>
      <c r="N13" s="173"/>
      <c r="O13" s="153">
        <f>SUM(J13:N13)</f>
        <v>3738</v>
      </c>
      <c r="Q13" s="64" t="s">
        <v>67</v>
      </c>
      <c r="R13" s="151">
        <v>6449</v>
      </c>
      <c r="S13" s="151">
        <v>4418</v>
      </c>
      <c r="T13" s="151">
        <v>5974</v>
      </c>
      <c r="U13" s="151">
        <f t="shared" si="13"/>
        <v>4750</v>
      </c>
      <c r="V13" s="151"/>
      <c r="W13" s="153">
        <f>SUM(R13:V13)</f>
        <v>21591</v>
      </c>
      <c r="Y13" s="64" t="s">
        <v>67</v>
      </c>
      <c r="Z13" s="151">
        <v>314</v>
      </c>
      <c r="AA13" s="151">
        <v>1612</v>
      </c>
      <c r="AB13" s="151">
        <v>1680</v>
      </c>
      <c r="AC13" s="151">
        <f t="shared" si="12"/>
        <v>132</v>
      </c>
      <c r="AD13" s="151"/>
      <c r="AE13" s="153">
        <f>SUM(Z13:AD13)</f>
        <v>3738</v>
      </c>
    </row>
    <row r="14" spans="1:33" x14ac:dyDescent="0.25">
      <c r="A14" s="64" t="s">
        <v>72</v>
      </c>
      <c r="B14" s="173">
        <v>1222</v>
      </c>
      <c r="C14" s="173">
        <v>1222</v>
      </c>
      <c r="D14" s="173">
        <v>1222</v>
      </c>
      <c r="E14" s="173">
        <v>1222</v>
      </c>
      <c r="F14" s="173">
        <v>1222</v>
      </c>
      <c r="G14" s="151">
        <v>1222</v>
      </c>
      <c r="I14" s="64" t="s">
        <v>72</v>
      </c>
      <c r="J14" s="173">
        <v>1222</v>
      </c>
      <c r="K14" s="173">
        <v>1222</v>
      </c>
      <c r="L14" s="173">
        <v>1222</v>
      </c>
      <c r="M14" s="173">
        <v>1222</v>
      </c>
      <c r="N14" s="173">
        <v>1222</v>
      </c>
      <c r="O14" s="151">
        <v>1222</v>
      </c>
      <c r="Q14" s="64" t="s">
        <v>72</v>
      </c>
      <c r="R14" s="151">
        <v>1222</v>
      </c>
      <c r="S14" s="151">
        <v>1222</v>
      </c>
      <c r="T14" s="151">
        <v>1222</v>
      </c>
      <c r="U14" s="151">
        <f t="shared" si="13"/>
        <v>1222</v>
      </c>
      <c r="V14" s="151">
        <v>1222</v>
      </c>
      <c r="W14" s="151">
        <v>1222</v>
      </c>
      <c r="Y14" s="64" t="s">
        <v>72</v>
      </c>
      <c r="Z14" s="151">
        <v>1222</v>
      </c>
      <c r="AA14" s="151">
        <v>1222</v>
      </c>
      <c r="AB14" s="151">
        <v>1222</v>
      </c>
      <c r="AC14" s="151">
        <v>1222</v>
      </c>
      <c r="AD14" s="151">
        <v>1222</v>
      </c>
      <c r="AE14" s="151">
        <v>1222</v>
      </c>
    </row>
    <row r="15" spans="1:33" x14ac:dyDescent="0.25">
      <c r="A15" s="64" t="s">
        <v>129</v>
      </c>
      <c r="B15" s="195">
        <f>IF(B4=0,"",B5/B11)</f>
        <v>16</v>
      </c>
      <c r="C15" s="195">
        <f t="shared" ref="C15:G15" si="14">IF(C4=0,"",C5/C11)</f>
        <v>1.5</v>
      </c>
      <c r="D15" s="195">
        <f t="shared" si="14"/>
        <v>10</v>
      </c>
      <c r="E15" s="195">
        <f t="shared" si="14"/>
        <v>2.8333333333333335</v>
      </c>
      <c r="F15" s="195" t="str">
        <f t="shared" si="14"/>
        <v/>
      </c>
      <c r="G15" s="149">
        <f t="shared" si="14"/>
        <v>4.5384615384615383</v>
      </c>
      <c r="I15" s="64" t="s">
        <v>129</v>
      </c>
      <c r="J15" s="195">
        <f>IF(J4=0,"",J5/J11)</f>
        <v>29</v>
      </c>
      <c r="K15" s="195" t="e">
        <f t="shared" ref="K15:O15" si="15">IF(K4=0,"",K5/K11)</f>
        <v>#DIV/0!</v>
      </c>
      <c r="L15" s="195">
        <f t="shared" si="15"/>
        <v>6.666666666666667</v>
      </c>
      <c r="M15" s="195">
        <f t="shared" si="15"/>
        <v>4</v>
      </c>
      <c r="N15" s="195" t="str">
        <f t="shared" si="15"/>
        <v/>
      </c>
      <c r="O15" s="149">
        <f t="shared" si="15"/>
        <v>14.666666666666666</v>
      </c>
      <c r="Q15" s="64" t="s">
        <v>129</v>
      </c>
      <c r="R15" s="195" t="str">
        <f>IF(R4=0,"",R5/R11)</f>
        <v/>
      </c>
      <c r="S15" s="195" t="str">
        <f t="shared" ref="S15:W15" si="16">IF(S4=0,"",S5/S11)</f>
        <v/>
      </c>
      <c r="T15" s="195" t="str">
        <f t="shared" si="16"/>
        <v/>
      </c>
      <c r="U15" s="195">
        <f t="shared" si="16"/>
        <v>8.6666666666666661</v>
      </c>
      <c r="V15" s="195" t="str">
        <f t="shared" si="16"/>
        <v/>
      </c>
      <c r="W15" s="149">
        <f t="shared" si="16"/>
        <v>4</v>
      </c>
      <c r="Y15" s="64" t="s">
        <v>129</v>
      </c>
      <c r="Z15" s="195" t="str">
        <f>IF(Z4=0,"",Z5/Z11)</f>
        <v/>
      </c>
      <c r="AA15" s="195" t="str">
        <f t="shared" ref="AA15:AE15" si="17">IF(AA4=0,"",AA5/AA11)</f>
        <v/>
      </c>
      <c r="AB15" s="195" t="str">
        <f t="shared" si="17"/>
        <v/>
      </c>
      <c r="AC15" s="195" t="str">
        <f t="shared" si="17"/>
        <v/>
      </c>
      <c r="AD15" s="195" t="str">
        <f t="shared" si="17"/>
        <v/>
      </c>
      <c r="AE15" s="149" t="str">
        <f t="shared" si="17"/>
        <v/>
      </c>
    </row>
    <row r="16" spans="1:33" x14ac:dyDescent="0.25">
      <c r="A16" s="64" t="s">
        <v>113</v>
      </c>
      <c r="B16" s="195">
        <f t="shared" ref="B16:G16" si="18">IF(B4=0,"",B5/(B11+B17))</f>
        <v>2.5488202320427584</v>
      </c>
      <c r="C16" s="195">
        <f t="shared" si="18"/>
        <v>0.78787878787878796</v>
      </c>
      <c r="D16" s="195">
        <f t="shared" si="18"/>
        <v>2.9033024471370874</v>
      </c>
      <c r="E16" s="195">
        <f t="shared" si="18"/>
        <v>1.7194173150140706</v>
      </c>
      <c r="F16" s="195" t="str">
        <f t="shared" si="18"/>
        <v/>
      </c>
      <c r="G16" s="149">
        <f t="shared" si="18"/>
        <v>1.9237932598660512</v>
      </c>
      <c r="I16" s="64" t="s">
        <v>113</v>
      </c>
      <c r="J16" s="195">
        <f t="shared" ref="J16:O16" si="19">IF(J4=0,"",J5/(J11+J17))</f>
        <v>23.071614583333332</v>
      </c>
      <c r="K16" s="195">
        <f t="shared" si="19"/>
        <v>23.5</v>
      </c>
      <c r="L16" s="195">
        <f t="shared" si="19"/>
        <v>4.5716423494201273</v>
      </c>
      <c r="M16" s="195">
        <f t="shared" si="19"/>
        <v>3.7950310559006213</v>
      </c>
      <c r="N16" s="195" t="str">
        <f t="shared" si="19"/>
        <v/>
      </c>
      <c r="O16" s="149">
        <f t="shared" si="19"/>
        <v>9.7141824751580845</v>
      </c>
      <c r="Q16" s="64" t="s">
        <v>113</v>
      </c>
      <c r="R16" s="195" t="str">
        <f t="shared" ref="R16:W16" si="20">IF(R4=0,"",R5/(R11+R17))</f>
        <v/>
      </c>
      <c r="S16" s="195" t="str">
        <f t="shared" si="20"/>
        <v/>
      </c>
      <c r="T16" s="195" t="str">
        <f t="shared" si="20"/>
        <v/>
      </c>
      <c r="U16" s="195">
        <f t="shared" si="20"/>
        <v>5.2593941400430397</v>
      </c>
      <c r="V16" s="195" t="str">
        <f t="shared" si="20"/>
        <v/>
      </c>
      <c r="W16" s="149">
        <f t="shared" si="20"/>
        <v>1.6955466019158416</v>
      </c>
      <c r="Y16" s="64" t="s">
        <v>113</v>
      </c>
      <c r="Z16" s="195" t="str">
        <f t="shared" ref="Z16:AE16" si="21">IF(Z4=0,"",Z5/(Z11+Z17))</f>
        <v/>
      </c>
      <c r="AA16" s="195" t="str">
        <f t="shared" si="21"/>
        <v/>
      </c>
      <c r="AB16" s="195" t="str">
        <f t="shared" si="21"/>
        <v/>
      </c>
      <c r="AC16" s="195" t="str">
        <f t="shared" si="21"/>
        <v/>
      </c>
      <c r="AD16" s="195" t="str">
        <f t="shared" si="21"/>
        <v/>
      </c>
      <c r="AE16" s="149" t="str">
        <f t="shared" si="21"/>
        <v/>
      </c>
    </row>
    <row r="17" spans="1:31" x14ac:dyDescent="0.25">
      <c r="A17" s="64" t="s">
        <v>73</v>
      </c>
      <c r="B17" s="146">
        <f t="shared" ref="B17:G17" si="22">IF(B13=0,0,B13/B14)</f>
        <v>5.2774140752864156</v>
      </c>
      <c r="C17" s="146">
        <f t="shared" si="22"/>
        <v>3.6153846153846154</v>
      </c>
      <c r="D17" s="146">
        <f t="shared" si="22"/>
        <v>4.8887070376432078</v>
      </c>
      <c r="E17" s="146">
        <f t="shared" si="22"/>
        <v>3.8870703764320784</v>
      </c>
      <c r="F17" s="146">
        <f t="shared" si="22"/>
        <v>0</v>
      </c>
      <c r="G17" s="146">
        <f t="shared" si="22"/>
        <v>17.668576104746318</v>
      </c>
      <c r="I17" s="64" t="s">
        <v>73</v>
      </c>
      <c r="J17" s="146">
        <f t="shared" ref="J17:O17" si="23">IF(J13=0,0,J13/J14)</f>
        <v>0.25695581014729951</v>
      </c>
      <c r="K17" s="146">
        <f t="shared" si="23"/>
        <v>1.3191489361702127</v>
      </c>
      <c r="L17" s="146">
        <f t="shared" si="23"/>
        <v>1.3747954173486088</v>
      </c>
      <c r="M17" s="146">
        <f t="shared" si="23"/>
        <v>0.10801963993453355</v>
      </c>
      <c r="N17" s="146">
        <f t="shared" si="23"/>
        <v>0</v>
      </c>
      <c r="O17" s="146">
        <f t="shared" si="23"/>
        <v>3.0589198036006549</v>
      </c>
      <c r="Q17" s="64" t="s">
        <v>73</v>
      </c>
      <c r="R17" s="146">
        <f t="shared" ref="R17:W17" si="24">IF(R13=0,0,R13/R14)</f>
        <v>5.2774140752864156</v>
      </c>
      <c r="S17" s="146">
        <f t="shared" si="24"/>
        <v>3.6153846153846154</v>
      </c>
      <c r="T17" s="146">
        <f t="shared" si="24"/>
        <v>4.8887070376432078</v>
      </c>
      <c r="U17" s="146">
        <f t="shared" si="24"/>
        <v>3.8870703764320784</v>
      </c>
      <c r="V17" s="146">
        <f t="shared" si="24"/>
        <v>0</v>
      </c>
      <c r="W17" s="146">
        <f t="shared" si="24"/>
        <v>17.668576104746318</v>
      </c>
      <c r="Y17" s="64" t="s">
        <v>73</v>
      </c>
      <c r="Z17" s="146">
        <f t="shared" ref="Z17:AE17" si="25">IF(Z13=0,0,Z13/Z14)</f>
        <v>0.25695581014729951</v>
      </c>
      <c r="AA17" s="146">
        <f t="shared" si="25"/>
        <v>1.3191489361702127</v>
      </c>
      <c r="AB17" s="146">
        <f t="shared" si="25"/>
        <v>1.3747954173486088</v>
      </c>
      <c r="AC17" s="146">
        <f t="shared" si="25"/>
        <v>0.10801963993453355</v>
      </c>
      <c r="AD17" s="146">
        <f t="shared" si="25"/>
        <v>0</v>
      </c>
      <c r="AE17" s="146">
        <f t="shared" si="25"/>
        <v>3.0589198036006549</v>
      </c>
    </row>
    <row r="18" spans="1:31" x14ac:dyDescent="0.25">
      <c r="A18" s="196" t="s">
        <v>132</v>
      </c>
      <c r="B18" s="197">
        <f t="shared" ref="B18:G18" si="26">IF(B4=0,"",(B17+B11)/B5)</f>
        <v>0.39233837970540097</v>
      </c>
      <c r="C18" s="197">
        <f t="shared" si="26"/>
        <v>1.2692307692307692</v>
      </c>
      <c r="D18" s="197">
        <f t="shared" si="26"/>
        <v>0.3444353518821604</v>
      </c>
      <c r="E18" s="197">
        <f t="shared" si="26"/>
        <v>0.58159237508423989</v>
      </c>
      <c r="F18" s="197" t="str">
        <f t="shared" si="26"/>
        <v/>
      </c>
      <c r="G18" s="197">
        <f t="shared" si="26"/>
        <v>0.51980637465671731</v>
      </c>
      <c r="I18" s="196" t="s">
        <v>132</v>
      </c>
      <c r="J18" s="197">
        <f t="shared" ref="J18:O18" si="27">IF(J4=0,"",(J17+J11)/J5)</f>
        <v>4.3343303798182742E-2</v>
      </c>
      <c r="K18" s="197">
        <f t="shared" si="27"/>
        <v>4.2553191489361701E-2</v>
      </c>
      <c r="L18" s="197">
        <f t="shared" si="27"/>
        <v>0.21873977086743043</v>
      </c>
      <c r="M18" s="197">
        <f t="shared" si="27"/>
        <v>0.26350245499181668</v>
      </c>
      <c r="N18" s="197" t="str">
        <f t="shared" si="27"/>
        <v/>
      </c>
      <c r="O18" s="197">
        <f t="shared" si="27"/>
        <v>0.10294227049546199</v>
      </c>
      <c r="Q18" s="196" t="s">
        <v>132</v>
      </c>
      <c r="R18" s="197" t="str">
        <f t="shared" ref="R18:W18" si="28">IF(R4=0,"",(R17+R11)/R5)</f>
        <v/>
      </c>
      <c r="S18" s="197" t="str">
        <f t="shared" si="28"/>
        <v/>
      </c>
      <c r="T18" s="197" t="str">
        <f t="shared" si="28"/>
        <v/>
      </c>
      <c r="U18" s="197">
        <f t="shared" si="28"/>
        <v>0.19013596877753997</v>
      </c>
      <c r="V18" s="197" t="str">
        <f t="shared" si="28"/>
        <v/>
      </c>
      <c r="W18" s="197">
        <f t="shared" si="28"/>
        <v>0.58978030970665996</v>
      </c>
      <c r="Y18" s="196" t="s">
        <v>132</v>
      </c>
      <c r="Z18" s="197" t="str">
        <f t="shared" ref="Z18:AE18" si="29">IF(Z4=0,"",(Z17+Z11)/Z5)</f>
        <v/>
      </c>
      <c r="AA18" s="197" t="str">
        <f t="shared" si="29"/>
        <v/>
      </c>
      <c r="AB18" s="197" t="str">
        <f t="shared" si="29"/>
        <v/>
      </c>
      <c r="AC18" s="197" t="str">
        <f t="shared" si="29"/>
        <v/>
      </c>
      <c r="AD18" s="197" t="str">
        <f t="shared" si="29"/>
        <v/>
      </c>
      <c r="AE18" s="197" t="str">
        <f t="shared" si="29"/>
        <v/>
      </c>
    </row>
    <row r="19" spans="1:31" x14ac:dyDescent="0.25">
      <c r="A19" s="199" t="s">
        <v>133</v>
      </c>
      <c r="B19" s="200">
        <f>IF(B4=0,"",(B11)/B5)</f>
        <v>6.25E-2</v>
      </c>
      <c r="C19" s="200">
        <f t="shared" ref="C19:G19" si="30">IF(C4=0,"",(C11)/C5)</f>
        <v>0.66666666666666663</v>
      </c>
      <c r="D19" s="200">
        <f t="shared" si="30"/>
        <v>0.1</v>
      </c>
      <c r="E19" s="200">
        <f t="shared" si="30"/>
        <v>0.35294117647058826</v>
      </c>
      <c r="F19" s="200" t="str">
        <f t="shared" si="30"/>
        <v/>
      </c>
      <c r="G19" s="200">
        <f t="shared" si="30"/>
        <v>0.22033898305084745</v>
      </c>
      <c r="I19" s="199" t="s">
        <v>133</v>
      </c>
      <c r="J19" s="200">
        <f>IF(J4=0,"",(J11)/J5)</f>
        <v>3.4482758620689655E-2</v>
      </c>
      <c r="K19" s="200">
        <f t="shared" ref="K19:M19" si="31">IF(K4=0,"",(K11)/K5)</f>
        <v>0</v>
      </c>
      <c r="L19" s="200">
        <f t="shared" si="31"/>
        <v>0.15</v>
      </c>
      <c r="M19" s="200">
        <f t="shared" si="31"/>
        <v>0.25</v>
      </c>
      <c r="N19" s="200"/>
      <c r="O19" s="200"/>
      <c r="Q19" s="199" t="s">
        <v>133</v>
      </c>
      <c r="R19" s="200" t="str">
        <f>IF(R4=0,"",(R11)/R5)</f>
        <v/>
      </c>
      <c r="S19" s="200" t="str">
        <f t="shared" ref="S19:U19" si="32">IF(S4=0,"",(S11)/S5)</f>
        <v/>
      </c>
      <c r="T19" s="200" t="str">
        <f t="shared" si="32"/>
        <v/>
      </c>
      <c r="U19" s="200">
        <f t="shared" si="32"/>
        <v>0.11538461538461539</v>
      </c>
      <c r="V19" s="200"/>
      <c r="W19" s="200"/>
      <c r="Y19" s="199" t="s">
        <v>133</v>
      </c>
      <c r="Z19" s="200" t="str">
        <f>IF(Z4=0,"",(Z11)/Z5)</f>
        <v/>
      </c>
      <c r="AA19" s="200" t="str">
        <f t="shared" ref="AA19:AC19" si="33">IF(AA4=0,"",(AA11)/AA5)</f>
        <v/>
      </c>
      <c r="AB19" s="200" t="str">
        <f t="shared" si="33"/>
        <v/>
      </c>
      <c r="AC19" s="200" t="str">
        <f t="shared" si="33"/>
        <v/>
      </c>
      <c r="AD19" s="200"/>
      <c r="AE19" s="200"/>
    </row>
    <row r="20" spans="1:31" ht="15.75" thickBot="1" x14ac:dyDescent="0.3">
      <c r="A20" s="172" t="s">
        <v>112</v>
      </c>
      <c r="B20" s="171">
        <f t="shared" ref="B20:G20" si="34">B10-B6</f>
        <v>27.270000000000003</v>
      </c>
      <c r="C20" s="171">
        <f t="shared" si="34"/>
        <v>33.94</v>
      </c>
      <c r="D20" s="171">
        <f t="shared" si="34"/>
        <v>22.28</v>
      </c>
      <c r="E20" s="171">
        <f t="shared" si="34"/>
        <v>23.769999999999996</v>
      </c>
      <c r="F20" s="171">
        <f t="shared" si="34"/>
        <v>0</v>
      </c>
      <c r="G20" s="171">
        <f t="shared" si="34"/>
        <v>107.26</v>
      </c>
      <c r="I20" s="172" t="s">
        <v>112</v>
      </c>
      <c r="J20" s="171">
        <f t="shared" ref="J20:O20" si="35">J10-J6</f>
        <v>-9.18</v>
      </c>
      <c r="K20" s="171">
        <f t="shared" si="35"/>
        <v>-7.41</v>
      </c>
      <c r="L20" s="171">
        <f t="shared" si="35"/>
        <v>9.42</v>
      </c>
      <c r="M20" s="171">
        <f t="shared" si="35"/>
        <v>4.07</v>
      </c>
      <c r="N20" s="171">
        <f t="shared" si="35"/>
        <v>0</v>
      </c>
      <c r="O20" s="171">
        <f t="shared" si="35"/>
        <v>-3.1000000000000085</v>
      </c>
      <c r="Q20" s="172" t="s">
        <v>112</v>
      </c>
      <c r="R20" s="171">
        <f t="shared" ref="R20:W20" si="36">R10-R6</f>
        <v>34.78</v>
      </c>
      <c r="S20" s="171">
        <f t="shared" si="36"/>
        <v>36.79</v>
      </c>
      <c r="T20" s="171">
        <f t="shared" si="36"/>
        <v>30.75</v>
      </c>
      <c r="U20" s="171">
        <f t="shared" si="36"/>
        <v>3.0399999999999991</v>
      </c>
      <c r="V20" s="171">
        <f t="shared" si="36"/>
        <v>0</v>
      </c>
      <c r="W20" s="171">
        <f t="shared" si="36"/>
        <v>105.36000000000001</v>
      </c>
      <c r="Y20" s="172" t="s">
        <v>112</v>
      </c>
      <c r="Z20" s="171">
        <f t="shared" ref="Z20:AE20" si="37">Z10-Z6</f>
        <v>4.13</v>
      </c>
      <c r="AA20" s="171">
        <f t="shared" si="37"/>
        <v>4.91</v>
      </c>
      <c r="AB20" s="171">
        <f t="shared" si="37"/>
        <v>18.95</v>
      </c>
      <c r="AC20" s="171">
        <f t="shared" si="37"/>
        <v>8.42</v>
      </c>
      <c r="AD20" s="171">
        <f t="shared" si="37"/>
        <v>0</v>
      </c>
      <c r="AE20" s="171">
        <f t="shared" si="37"/>
        <v>36.409999999999997</v>
      </c>
    </row>
    <row r="21" spans="1:31" s="134" customFormat="1" ht="15.75" thickTop="1" x14ac:dyDescent="0.25">
      <c r="B21" s="135">
        <f t="shared" ref="B21:G21" si="38">B20/B10</f>
        <v>0.78407130534790115</v>
      </c>
      <c r="C21" s="135">
        <f t="shared" si="38"/>
        <v>0.92253329709160092</v>
      </c>
      <c r="D21" s="135">
        <f t="shared" si="38"/>
        <v>0.72455284552845534</v>
      </c>
      <c r="E21" s="135">
        <f t="shared" si="38"/>
        <v>0.7302611367127495</v>
      </c>
      <c r="F21" s="135" t="e">
        <f t="shared" si="38"/>
        <v>#DIV/0!</v>
      </c>
      <c r="G21" s="135">
        <f t="shared" si="38"/>
        <v>0.79528434789056124</v>
      </c>
      <c r="J21" s="135">
        <f t="shared" ref="J21:O21" si="39">J20/J10</f>
        <v>-2.2227602905569008</v>
      </c>
      <c r="K21" s="135">
        <f t="shared" si="39"/>
        <v>-1.5091649694501019</v>
      </c>
      <c r="L21" s="135">
        <f t="shared" si="39"/>
        <v>0.49709762532981533</v>
      </c>
      <c r="M21" s="135">
        <f t="shared" si="39"/>
        <v>0.48337292161520196</v>
      </c>
      <c r="N21" s="135" t="e">
        <f t="shared" si="39"/>
        <v>#DIV/0!</v>
      </c>
      <c r="O21" s="135">
        <f t="shared" si="39"/>
        <v>-8.5141444658061213E-2</v>
      </c>
      <c r="P21" s="187"/>
      <c r="R21" s="135">
        <f t="shared" ref="R21:W21" si="40">R20/R10</f>
        <v>1</v>
      </c>
      <c r="S21" s="135">
        <f t="shared" si="40"/>
        <v>1</v>
      </c>
      <c r="T21" s="135">
        <f t="shared" si="40"/>
        <v>1</v>
      </c>
      <c r="U21" s="135">
        <f t="shared" si="40"/>
        <v>9.3394777265744994E-2</v>
      </c>
      <c r="V21" s="135" t="e">
        <f t="shared" si="40"/>
        <v>#DIV/0!</v>
      </c>
      <c r="W21" s="135">
        <f t="shared" si="40"/>
        <v>0.78119670794098028</v>
      </c>
      <c r="Z21" s="135">
        <f t="shared" ref="Z21:AE21" si="41">Z20/Z10</f>
        <v>1</v>
      </c>
      <c r="AA21" s="135">
        <f t="shared" si="41"/>
        <v>1</v>
      </c>
      <c r="AB21" s="135">
        <f t="shared" si="41"/>
        <v>1</v>
      </c>
      <c r="AC21" s="135">
        <f t="shared" si="41"/>
        <v>1</v>
      </c>
      <c r="AD21" s="135" t="e">
        <f t="shared" si="41"/>
        <v>#DIV/0!</v>
      </c>
      <c r="AE21" s="135">
        <f t="shared" si="41"/>
        <v>1</v>
      </c>
    </row>
    <row r="22" spans="1:31" ht="18.75" x14ac:dyDescent="0.3">
      <c r="A22" s="182" t="s">
        <v>122</v>
      </c>
      <c r="B22" s="181" t="s">
        <v>119</v>
      </c>
      <c r="C22" s="181" t="s">
        <v>118</v>
      </c>
      <c r="D22" s="181" t="s">
        <v>117</v>
      </c>
      <c r="E22" s="181" t="s">
        <v>116</v>
      </c>
      <c r="F22" s="181" t="s">
        <v>115</v>
      </c>
      <c r="G22" s="180" t="s">
        <v>18</v>
      </c>
      <c r="I22" s="182" t="s">
        <v>120</v>
      </c>
      <c r="J22" s="181" t="s">
        <v>119</v>
      </c>
      <c r="K22" s="181" t="s">
        <v>118</v>
      </c>
      <c r="L22" s="181" t="s">
        <v>117</v>
      </c>
      <c r="M22" s="181" t="s">
        <v>116</v>
      </c>
      <c r="N22" s="181" t="s">
        <v>115</v>
      </c>
      <c r="O22" s="180" t="s">
        <v>18</v>
      </c>
      <c r="Q22" s="182" t="s">
        <v>122</v>
      </c>
      <c r="R22" s="181" t="s">
        <v>119</v>
      </c>
      <c r="S22" s="181" t="s">
        <v>118</v>
      </c>
      <c r="T22" s="181" t="s">
        <v>117</v>
      </c>
      <c r="U22" s="181" t="s">
        <v>116</v>
      </c>
      <c r="V22" s="181" t="s">
        <v>115</v>
      </c>
      <c r="W22" s="180" t="s">
        <v>18</v>
      </c>
      <c r="Y22" s="182" t="s">
        <v>120</v>
      </c>
      <c r="Z22" s="181" t="s">
        <v>119</v>
      </c>
      <c r="AA22" s="181" t="s">
        <v>118</v>
      </c>
      <c r="AB22" s="181" t="s">
        <v>117</v>
      </c>
      <c r="AC22" s="181" t="s">
        <v>116</v>
      </c>
      <c r="AD22" s="181" t="s">
        <v>115</v>
      </c>
      <c r="AE22" s="180" t="s">
        <v>18</v>
      </c>
    </row>
    <row r="23" spans="1:31" x14ac:dyDescent="0.25">
      <c r="A23" s="64" t="s">
        <v>59</v>
      </c>
      <c r="B23" s="179">
        <v>790</v>
      </c>
      <c r="C23" s="178">
        <v>1199</v>
      </c>
      <c r="D23" s="178">
        <v>1875</v>
      </c>
      <c r="E23" s="178">
        <v>1284</v>
      </c>
      <c r="F23" s="178"/>
      <c r="G23" s="153">
        <f>SUM(B23:F23)</f>
        <v>5148</v>
      </c>
      <c r="I23" s="64" t="s">
        <v>59</v>
      </c>
      <c r="J23" s="179"/>
      <c r="K23" s="178"/>
      <c r="L23" s="178"/>
      <c r="M23" s="178"/>
      <c r="N23" s="178"/>
      <c r="O23" s="153">
        <f>SUM(J23:N23)</f>
        <v>0</v>
      </c>
      <c r="Q23" s="64" t="s">
        <v>59</v>
      </c>
      <c r="R23" s="179"/>
      <c r="S23" s="178"/>
      <c r="T23" s="178"/>
      <c r="U23" s="178"/>
      <c r="V23" s="178"/>
      <c r="W23" s="153">
        <f>SUM(R23:V23)</f>
        <v>0</v>
      </c>
      <c r="Y23" s="64" t="s">
        <v>59</v>
      </c>
      <c r="Z23" s="179"/>
      <c r="AA23" s="178"/>
      <c r="AB23" s="178"/>
      <c r="AC23" s="178"/>
      <c r="AD23" s="178"/>
      <c r="AE23" s="153">
        <f>SUM(Z23:AD23)</f>
        <v>0</v>
      </c>
    </row>
    <row r="24" spans="1:31" x14ac:dyDescent="0.25">
      <c r="A24" s="64" t="s">
        <v>60</v>
      </c>
      <c r="B24" s="177">
        <v>3</v>
      </c>
      <c r="C24" s="176">
        <v>13</v>
      </c>
      <c r="D24" s="176">
        <v>9</v>
      </c>
      <c r="E24" s="176">
        <v>9</v>
      </c>
      <c r="F24" s="176"/>
      <c r="G24" s="153">
        <f>SUM(B24:F24)</f>
        <v>34</v>
      </c>
      <c r="I24" s="64" t="s">
        <v>60</v>
      </c>
      <c r="J24" s="177"/>
      <c r="K24" s="176"/>
      <c r="L24" s="176"/>
      <c r="M24" s="176"/>
      <c r="N24" s="176"/>
      <c r="O24" s="153">
        <f>SUM(J24:N24)</f>
        <v>0</v>
      </c>
      <c r="Q24" s="64" t="s">
        <v>60</v>
      </c>
      <c r="R24" s="177"/>
      <c r="S24" s="176"/>
      <c r="T24" s="176"/>
      <c r="U24" s="176"/>
      <c r="V24" s="176"/>
      <c r="W24" s="153">
        <f>SUM(R24:V24)</f>
        <v>0</v>
      </c>
      <c r="Y24" s="64" t="s">
        <v>60</v>
      </c>
      <c r="Z24" s="177"/>
      <c r="AA24" s="176"/>
      <c r="AB24" s="176"/>
      <c r="AC24" s="176"/>
      <c r="AD24" s="176"/>
      <c r="AE24" s="153">
        <f>SUM(Z24:AD24)</f>
        <v>0</v>
      </c>
    </row>
    <row r="25" spans="1:31" x14ac:dyDescent="0.25">
      <c r="A25" s="64" t="s">
        <v>66</v>
      </c>
      <c r="B25" s="175">
        <v>1.62</v>
      </c>
      <c r="C25" s="175">
        <v>5</v>
      </c>
      <c r="D25" s="175">
        <v>2.7</v>
      </c>
      <c r="E25" s="175">
        <v>5.36</v>
      </c>
      <c r="F25" s="175"/>
      <c r="G25" s="1">
        <f>SUM(B25:F25)</f>
        <v>14.68</v>
      </c>
      <c r="I25" s="64" t="s">
        <v>66</v>
      </c>
      <c r="J25" s="175"/>
      <c r="K25" s="175"/>
      <c r="L25" s="175"/>
      <c r="M25" s="175"/>
      <c r="N25" s="175"/>
      <c r="O25" s="1">
        <f>SUM(J25:N25)</f>
        <v>0</v>
      </c>
      <c r="Q25" s="64" t="s">
        <v>66</v>
      </c>
      <c r="R25" s="175"/>
      <c r="S25" s="175"/>
      <c r="T25" s="175"/>
      <c r="U25" s="175"/>
      <c r="V25" s="175"/>
      <c r="W25" s="1">
        <f>SUM(R25:V25)</f>
        <v>0</v>
      </c>
      <c r="Y25" s="64" t="s">
        <v>66</v>
      </c>
      <c r="Z25" s="175"/>
      <c r="AA25" s="175"/>
      <c r="AB25" s="175"/>
      <c r="AC25" s="175"/>
      <c r="AD25" s="175"/>
      <c r="AE25" s="1">
        <f>SUM(Z25:AD25)</f>
        <v>0</v>
      </c>
    </row>
    <row r="26" spans="1:31" x14ac:dyDescent="0.25">
      <c r="A26" s="64" t="s">
        <v>114</v>
      </c>
      <c r="B26" s="146">
        <f t="shared" ref="B26:G26" si="42">IF(B23=0,"",B23/B24)</f>
        <v>263.33333333333331</v>
      </c>
      <c r="C26" s="146">
        <f t="shared" si="42"/>
        <v>92.230769230769226</v>
      </c>
      <c r="D26" s="146">
        <f t="shared" si="42"/>
        <v>208.33333333333334</v>
      </c>
      <c r="E26" s="146">
        <f t="shared" si="42"/>
        <v>142.66666666666666</v>
      </c>
      <c r="F26" s="146" t="str">
        <f t="shared" si="42"/>
        <v/>
      </c>
      <c r="G26" s="151">
        <f t="shared" si="42"/>
        <v>151.41176470588235</v>
      </c>
      <c r="I26" s="64" t="s">
        <v>114</v>
      </c>
      <c r="J26" s="146" t="str">
        <f t="shared" ref="J26:O26" si="43">IF(J23=0,"",J23/J24)</f>
        <v/>
      </c>
      <c r="K26" s="146" t="str">
        <f t="shared" si="43"/>
        <v/>
      </c>
      <c r="L26" s="146" t="str">
        <f t="shared" si="43"/>
        <v/>
      </c>
      <c r="M26" s="146" t="str">
        <f t="shared" si="43"/>
        <v/>
      </c>
      <c r="N26" s="146" t="str">
        <f t="shared" si="43"/>
        <v/>
      </c>
      <c r="O26" s="151" t="str">
        <f t="shared" si="43"/>
        <v/>
      </c>
      <c r="Q26" s="64" t="s">
        <v>114</v>
      </c>
      <c r="R26" s="146" t="str">
        <f t="shared" ref="R26:W26" si="44">IF(R23=0,"",R23/R24)</f>
        <v/>
      </c>
      <c r="S26" s="146" t="str">
        <f t="shared" si="44"/>
        <v/>
      </c>
      <c r="T26" s="146" t="str">
        <f t="shared" si="44"/>
        <v/>
      </c>
      <c r="U26" s="146" t="str">
        <f t="shared" si="44"/>
        <v/>
      </c>
      <c r="V26" s="146" t="str">
        <f t="shared" si="44"/>
        <v/>
      </c>
      <c r="W26" s="151" t="str">
        <f t="shared" si="44"/>
        <v/>
      </c>
      <c r="Y26" s="64" t="s">
        <v>114</v>
      </c>
      <c r="Z26" s="146" t="str">
        <f t="shared" ref="Z26:AE26" si="45">IF(Z23=0,"",Z23/Z24)</f>
        <v/>
      </c>
      <c r="AA26" s="146" t="str">
        <f t="shared" si="45"/>
        <v/>
      </c>
      <c r="AB26" s="146" t="str">
        <f t="shared" si="45"/>
        <v/>
      </c>
      <c r="AC26" s="146" t="str">
        <f t="shared" si="45"/>
        <v/>
      </c>
      <c r="AD26" s="146" t="str">
        <f t="shared" si="45"/>
        <v/>
      </c>
      <c r="AE26" s="151" t="str">
        <f t="shared" si="45"/>
        <v/>
      </c>
    </row>
    <row r="27" spans="1:31" x14ac:dyDescent="0.25">
      <c r="A27" s="64" t="s">
        <v>61</v>
      </c>
      <c r="B27" s="160">
        <f t="shared" ref="B27:G27" si="46">IF(B23=0,"",B24/B23)</f>
        <v>3.7974683544303796E-3</v>
      </c>
      <c r="C27" s="160">
        <f t="shared" si="46"/>
        <v>1.0842368640533779E-2</v>
      </c>
      <c r="D27" s="160">
        <f t="shared" si="46"/>
        <v>4.7999999999999996E-3</v>
      </c>
      <c r="E27" s="160">
        <f t="shared" si="46"/>
        <v>7.0093457943925233E-3</v>
      </c>
      <c r="F27" s="160" t="str">
        <f t="shared" si="46"/>
        <v/>
      </c>
      <c r="G27" s="160">
        <f t="shared" si="46"/>
        <v>6.6045066045066049E-3</v>
      </c>
      <c r="I27" s="64" t="s">
        <v>61</v>
      </c>
      <c r="J27" s="160" t="str">
        <f t="shared" ref="J27:O27" si="47">IF(J23=0,"",J24/J23)</f>
        <v/>
      </c>
      <c r="K27" s="160" t="str">
        <f t="shared" si="47"/>
        <v/>
      </c>
      <c r="L27" s="160" t="str">
        <f t="shared" si="47"/>
        <v/>
      </c>
      <c r="M27" s="160" t="str">
        <f t="shared" si="47"/>
        <v/>
      </c>
      <c r="N27" s="160" t="str">
        <f t="shared" si="47"/>
        <v/>
      </c>
      <c r="O27" s="160" t="str">
        <f t="shared" si="47"/>
        <v/>
      </c>
      <c r="Q27" s="64" t="s">
        <v>61</v>
      </c>
      <c r="R27" s="160" t="str">
        <f t="shared" ref="R27:W27" si="48">IF(R23=0,"",R24/R23)</f>
        <v/>
      </c>
      <c r="S27" s="160" t="str">
        <f t="shared" si="48"/>
        <v/>
      </c>
      <c r="T27" s="160" t="str">
        <f t="shared" si="48"/>
        <v/>
      </c>
      <c r="U27" s="160" t="str">
        <f t="shared" si="48"/>
        <v/>
      </c>
      <c r="V27" s="160" t="str">
        <f t="shared" si="48"/>
        <v/>
      </c>
      <c r="W27" s="160" t="str">
        <f t="shared" si="48"/>
        <v/>
      </c>
      <c r="Y27" s="64" t="s">
        <v>61</v>
      </c>
      <c r="Z27" s="160" t="str">
        <f t="shared" ref="Z27:AE27" si="49">IF(Z23=0,"",Z24/Z23)</f>
        <v/>
      </c>
      <c r="AA27" s="160" t="str">
        <f t="shared" si="49"/>
        <v/>
      </c>
      <c r="AB27" s="160" t="str">
        <f t="shared" si="49"/>
        <v/>
      </c>
      <c r="AC27" s="160" t="str">
        <f t="shared" si="49"/>
        <v/>
      </c>
      <c r="AD27" s="160" t="str">
        <f t="shared" si="49"/>
        <v/>
      </c>
      <c r="AE27" s="160" t="str">
        <f t="shared" si="49"/>
        <v/>
      </c>
    </row>
    <row r="28" spans="1:31" x14ac:dyDescent="0.25">
      <c r="A28" s="64" t="s">
        <v>65</v>
      </c>
      <c r="B28" s="158">
        <f t="shared" ref="B28:G28" si="50">IF(B23=0,"",B25/B24)</f>
        <v>0.54</v>
      </c>
      <c r="C28" s="158">
        <f t="shared" si="50"/>
        <v>0.38461538461538464</v>
      </c>
      <c r="D28" s="158">
        <f t="shared" si="50"/>
        <v>0.30000000000000004</v>
      </c>
      <c r="E28" s="158">
        <f t="shared" si="50"/>
        <v>0.59555555555555562</v>
      </c>
      <c r="F28" s="158" t="str">
        <f t="shared" si="50"/>
        <v/>
      </c>
      <c r="G28" s="158">
        <f t="shared" si="50"/>
        <v>0.43176470588235294</v>
      </c>
      <c r="I28" s="64" t="s">
        <v>65</v>
      </c>
      <c r="J28" s="158" t="str">
        <f t="shared" ref="J28:O28" si="51">IF(J23=0,"",J25/J24)</f>
        <v/>
      </c>
      <c r="K28" s="158" t="str">
        <f t="shared" si="51"/>
        <v/>
      </c>
      <c r="L28" s="158" t="str">
        <f t="shared" si="51"/>
        <v/>
      </c>
      <c r="M28" s="158" t="str">
        <f t="shared" si="51"/>
        <v/>
      </c>
      <c r="N28" s="158" t="str">
        <f t="shared" si="51"/>
        <v/>
      </c>
      <c r="O28" s="158" t="str">
        <f t="shared" si="51"/>
        <v/>
      </c>
      <c r="Q28" s="64" t="s">
        <v>65</v>
      </c>
      <c r="R28" s="158" t="str">
        <f t="shared" ref="R28:W28" si="52">IF(R23=0,"",R25/R24)</f>
        <v/>
      </c>
      <c r="S28" s="158" t="str">
        <f t="shared" si="52"/>
        <v/>
      </c>
      <c r="T28" s="158" t="str">
        <f t="shared" si="52"/>
        <v/>
      </c>
      <c r="U28" s="158" t="str">
        <f t="shared" si="52"/>
        <v/>
      </c>
      <c r="V28" s="158" t="str">
        <f t="shared" si="52"/>
        <v/>
      </c>
      <c r="W28" s="158" t="str">
        <f t="shared" si="52"/>
        <v/>
      </c>
      <c r="Y28" s="64" t="s">
        <v>65</v>
      </c>
      <c r="Z28" s="158" t="str">
        <f t="shared" ref="Z28:AE28" si="53">IF(Z23=0,"",Z25/Z24)</f>
        <v/>
      </c>
      <c r="AA28" s="158" t="str">
        <f t="shared" si="53"/>
        <v/>
      </c>
      <c r="AB28" s="158" t="str">
        <f t="shared" si="53"/>
        <v/>
      </c>
      <c r="AC28" s="158" t="str">
        <f t="shared" si="53"/>
        <v/>
      </c>
      <c r="AD28" s="158" t="str">
        <f t="shared" si="53"/>
        <v/>
      </c>
      <c r="AE28" s="158" t="str">
        <f t="shared" si="53"/>
        <v/>
      </c>
    </row>
    <row r="29" spans="1:31" x14ac:dyDescent="0.25">
      <c r="A29" s="64" t="s">
        <v>71</v>
      </c>
      <c r="B29" s="174">
        <v>6.35</v>
      </c>
      <c r="C29" s="174">
        <v>4.62</v>
      </c>
      <c r="D29" s="174">
        <v>9.66</v>
      </c>
      <c r="E29" s="174">
        <v>0.18</v>
      </c>
      <c r="F29" s="174"/>
      <c r="G29" s="1">
        <f>SUM(B29:F29)</f>
        <v>20.81</v>
      </c>
      <c r="I29" s="64" t="s">
        <v>71</v>
      </c>
      <c r="J29" s="174"/>
      <c r="K29" s="174"/>
      <c r="L29" s="174"/>
      <c r="M29" s="174"/>
      <c r="N29" s="174"/>
      <c r="O29" s="1">
        <f>SUM(J29:N29)</f>
        <v>0</v>
      </c>
      <c r="Q29" s="64" t="s">
        <v>71</v>
      </c>
      <c r="R29" s="193">
        <v>6.35</v>
      </c>
      <c r="S29" s="193">
        <v>4.62</v>
      </c>
      <c r="T29" s="193">
        <v>9.66</v>
      </c>
      <c r="U29" s="193">
        <f t="shared" ref="U29:U33" si="54">E29</f>
        <v>0.18</v>
      </c>
      <c r="V29" s="193"/>
      <c r="W29" s="1">
        <f>SUM(R29:V29)</f>
        <v>20.81</v>
      </c>
      <c r="Y29" s="64" t="s">
        <v>71</v>
      </c>
      <c r="Z29" s="193"/>
      <c r="AA29" s="193"/>
      <c r="AB29" s="193"/>
      <c r="AC29" s="193"/>
      <c r="AD29" s="193"/>
      <c r="AE29" s="1">
        <f>SUM(Z29:AD29)</f>
        <v>0</v>
      </c>
    </row>
    <row r="30" spans="1:31" x14ac:dyDescent="0.25">
      <c r="A30" s="64" t="s">
        <v>77</v>
      </c>
      <c r="B30" s="173">
        <v>1</v>
      </c>
      <c r="C30" s="173">
        <v>1</v>
      </c>
      <c r="D30" s="173">
        <v>1</v>
      </c>
      <c r="E30" s="173">
        <v>0</v>
      </c>
      <c r="F30" s="173"/>
      <c r="G30" s="153">
        <f>SUM(B30:F30)</f>
        <v>3</v>
      </c>
      <c r="I30" s="64" t="s">
        <v>77</v>
      </c>
      <c r="J30" s="173"/>
      <c r="K30" s="173"/>
      <c r="L30" s="173"/>
      <c r="M30" s="173"/>
      <c r="N30" s="173"/>
      <c r="O30" s="153">
        <f>SUM(J30:N30)</f>
        <v>0</v>
      </c>
      <c r="Q30" s="64" t="s">
        <v>77</v>
      </c>
      <c r="R30" s="151">
        <v>1</v>
      </c>
      <c r="S30" s="151">
        <v>1</v>
      </c>
      <c r="T30" s="151">
        <v>1</v>
      </c>
      <c r="U30" s="151">
        <f t="shared" si="54"/>
        <v>0</v>
      </c>
      <c r="V30" s="151"/>
      <c r="W30" s="153">
        <f>SUM(R30:V30)</f>
        <v>3</v>
      </c>
      <c r="Y30" s="64" t="s">
        <v>77</v>
      </c>
      <c r="Z30" s="151"/>
      <c r="AA30" s="151"/>
      <c r="AB30" s="151"/>
      <c r="AC30" s="151"/>
      <c r="AD30" s="151"/>
      <c r="AE30" s="153">
        <f>SUM(Z30:AD30)</f>
        <v>0</v>
      </c>
    </row>
    <row r="31" spans="1:31" x14ac:dyDescent="0.25">
      <c r="A31" s="64" t="s">
        <v>78</v>
      </c>
      <c r="B31" s="173">
        <v>0</v>
      </c>
      <c r="C31" s="173">
        <v>53</v>
      </c>
      <c r="D31" s="173">
        <v>6</v>
      </c>
      <c r="E31" s="173">
        <v>0</v>
      </c>
      <c r="F31" s="173"/>
      <c r="G31" s="153">
        <f>SUM(B31:F31)</f>
        <v>59</v>
      </c>
      <c r="I31" s="64" t="s">
        <v>78</v>
      </c>
      <c r="J31" s="173"/>
      <c r="K31" s="173"/>
      <c r="L31" s="173"/>
      <c r="M31" s="173"/>
      <c r="N31" s="173"/>
      <c r="O31" s="153">
        <f>SUM(J31:N31)</f>
        <v>0</v>
      </c>
      <c r="Q31" s="64" t="s">
        <v>78</v>
      </c>
      <c r="R31" s="151">
        <v>0</v>
      </c>
      <c r="S31" s="151">
        <v>53</v>
      </c>
      <c r="T31" s="151">
        <v>6</v>
      </c>
      <c r="U31" s="151">
        <f t="shared" si="54"/>
        <v>0</v>
      </c>
      <c r="V31" s="151"/>
      <c r="W31" s="153">
        <f>SUM(R31:V31)</f>
        <v>59</v>
      </c>
      <c r="Y31" s="64" t="s">
        <v>78</v>
      </c>
      <c r="Z31" s="151"/>
      <c r="AA31" s="151"/>
      <c r="AB31" s="151"/>
      <c r="AC31" s="151"/>
      <c r="AD31" s="151"/>
      <c r="AE31" s="153">
        <f>SUM(Z31:AD31)</f>
        <v>0</v>
      </c>
    </row>
    <row r="32" spans="1:31" x14ac:dyDescent="0.25">
      <c r="A32" s="64" t="s">
        <v>67</v>
      </c>
      <c r="B32" s="173">
        <v>472</v>
      </c>
      <c r="C32" s="173">
        <v>862</v>
      </c>
      <c r="D32" s="173">
        <v>1855</v>
      </c>
      <c r="E32" s="173">
        <v>76</v>
      </c>
      <c r="F32" s="173"/>
      <c r="G32" s="153">
        <f>SUM(B32:F32)</f>
        <v>3265</v>
      </c>
      <c r="I32" s="64" t="s">
        <v>67</v>
      </c>
      <c r="J32" s="173"/>
      <c r="K32" s="173"/>
      <c r="L32" s="173"/>
      <c r="M32" s="173"/>
      <c r="N32" s="173"/>
      <c r="O32" s="153">
        <f>SUM(J32:N32)</f>
        <v>0</v>
      </c>
      <c r="Q32" s="64" t="s">
        <v>67</v>
      </c>
      <c r="R32" s="151">
        <v>472</v>
      </c>
      <c r="S32" s="151">
        <v>862</v>
      </c>
      <c r="T32" s="151">
        <v>1855</v>
      </c>
      <c r="U32" s="151">
        <f t="shared" si="54"/>
        <v>76</v>
      </c>
      <c r="V32" s="151"/>
      <c r="W32" s="153">
        <f>SUM(R32:V32)</f>
        <v>3265</v>
      </c>
      <c r="Y32" s="64" t="s">
        <v>67</v>
      </c>
      <c r="Z32" s="151"/>
      <c r="AA32" s="151"/>
      <c r="AB32" s="151"/>
      <c r="AC32" s="151"/>
      <c r="AD32" s="151"/>
      <c r="AE32" s="153">
        <f>SUM(Z32:AD32)</f>
        <v>0</v>
      </c>
    </row>
    <row r="33" spans="1:31" x14ac:dyDescent="0.25">
      <c r="A33" s="64" t="s">
        <v>72</v>
      </c>
      <c r="B33" s="173">
        <v>1222</v>
      </c>
      <c r="C33" s="173">
        <v>1222</v>
      </c>
      <c r="D33" s="173">
        <v>1222</v>
      </c>
      <c r="E33" s="173">
        <v>1222</v>
      </c>
      <c r="F33" s="173">
        <v>1222</v>
      </c>
      <c r="G33" s="151">
        <v>1222</v>
      </c>
      <c r="I33" s="64" t="s">
        <v>72</v>
      </c>
      <c r="J33" s="173">
        <v>1222</v>
      </c>
      <c r="K33" s="173">
        <v>1222</v>
      </c>
      <c r="L33" s="173">
        <v>1222</v>
      </c>
      <c r="M33" s="173">
        <v>1222</v>
      </c>
      <c r="N33" s="173">
        <v>1222</v>
      </c>
      <c r="O33" s="151">
        <v>1222</v>
      </c>
      <c r="Q33" s="64" t="s">
        <v>72</v>
      </c>
      <c r="R33" s="151">
        <v>1222</v>
      </c>
      <c r="S33" s="151">
        <v>1222</v>
      </c>
      <c r="T33" s="151">
        <v>1222</v>
      </c>
      <c r="U33" s="151">
        <f t="shared" si="54"/>
        <v>1222</v>
      </c>
      <c r="V33" s="151">
        <v>1222</v>
      </c>
      <c r="W33" s="151">
        <v>1222</v>
      </c>
      <c r="Y33" s="64" t="s">
        <v>72</v>
      </c>
      <c r="Z33" s="151">
        <v>1222</v>
      </c>
      <c r="AA33" s="151">
        <v>1222</v>
      </c>
      <c r="AB33" s="151">
        <v>1222</v>
      </c>
      <c r="AC33" s="151">
        <v>1222</v>
      </c>
      <c r="AD33" s="151">
        <v>1222</v>
      </c>
      <c r="AE33" s="151">
        <v>1222</v>
      </c>
    </row>
    <row r="34" spans="1:31" x14ac:dyDescent="0.25">
      <c r="A34" s="64" t="s">
        <v>129</v>
      </c>
      <c r="B34" s="195">
        <f>IF(B23=0,"",B24/B30)</f>
        <v>3</v>
      </c>
      <c r="C34" s="195">
        <f t="shared" ref="C34:G34" si="55">IF(C23=0,"",C24/C30)</f>
        <v>13</v>
      </c>
      <c r="D34" s="195">
        <f t="shared" si="55"/>
        <v>9</v>
      </c>
      <c r="E34" s="195" t="e">
        <f t="shared" si="55"/>
        <v>#DIV/0!</v>
      </c>
      <c r="F34" s="195" t="str">
        <f t="shared" si="55"/>
        <v/>
      </c>
      <c r="G34" s="149">
        <f t="shared" si="55"/>
        <v>11.333333333333334</v>
      </c>
      <c r="I34" s="64" t="s">
        <v>129</v>
      </c>
      <c r="J34" s="195" t="str">
        <f>IF(J23=0,"",J24/J30)</f>
        <v/>
      </c>
      <c r="K34" s="195" t="str">
        <f t="shared" ref="K34:O34" si="56">IF(K23=0,"",K24/K30)</f>
        <v/>
      </c>
      <c r="L34" s="195" t="str">
        <f t="shared" si="56"/>
        <v/>
      </c>
      <c r="M34" s="195" t="str">
        <f t="shared" si="56"/>
        <v/>
      </c>
      <c r="N34" s="195" t="str">
        <f t="shared" si="56"/>
        <v/>
      </c>
      <c r="O34" s="149" t="str">
        <f t="shared" si="56"/>
        <v/>
      </c>
      <c r="Q34" s="64" t="s">
        <v>129</v>
      </c>
      <c r="R34" s="195" t="str">
        <f>IF(R23=0,"",R24/R30)</f>
        <v/>
      </c>
      <c r="S34" s="195" t="str">
        <f t="shared" ref="S34:W34" si="57">IF(S23=0,"",S24/S30)</f>
        <v/>
      </c>
      <c r="T34" s="195" t="str">
        <f t="shared" si="57"/>
        <v/>
      </c>
      <c r="U34" s="195" t="str">
        <f t="shared" si="57"/>
        <v/>
      </c>
      <c r="V34" s="195" t="str">
        <f t="shared" si="57"/>
        <v/>
      </c>
      <c r="W34" s="149" t="str">
        <f t="shared" si="57"/>
        <v/>
      </c>
      <c r="Y34" s="64" t="s">
        <v>129</v>
      </c>
      <c r="Z34" s="195" t="str">
        <f>IF(Z23=0,"",Z24/Z30)</f>
        <v/>
      </c>
      <c r="AA34" s="195" t="str">
        <f t="shared" ref="AA34:AE34" si="58">IF(AA23=0,"",AA24/AA30)</f>
        <v/>
      </c>
      <c r="AB34" s="195" t="str">
        <f t="shared" si="58"/>
        <v/>
      </c>
      <c r="AC34" s="195" t="str">
        <f t="shared" si="58"/>
        <v/>
      </c>
      <c r="AD34" s="195" t="str">
        <f t="shared" si="58"/>
        <v/>
      </c>
      <c r="AE34" s="149" t="str">
        <f t="shared" si="58"/>
        <v/>
      </c>
    </row>
    <row r="35" spans="1:31" x14ac:dyDescent="0.25">
      <c r="A35" s="64" t="s">
        <v>113</v>
      </c>
      <c r="B35" s="195">
        <f t="shared" ref="B35:G35" si="59">IF(B23=0,"",B24/(B30+B36))</f>
        <v>2.164108618654073</v>
      </c>
      <c r="C35" s="195">
        <f t="shared" si="59"/>
        <v>7.6228406909788866</v>
      </c>
      <c r="D35" s="195">
        <f t="shared" si="59"/>
        <v>3.574260643483913</v>
      </c>
      <c r="E35" s="195">
        <f t="shared" si="59"/>
        <v>144.71052631578948</v>
      </c>
      <c r="F35" s="195" t="str">
        <f t="shared" si="59"/>
        <v/>
      </c>
      <c r="G35" s="149">
        <f t="shared" si="59"/>
        <v>5.9945173856586349</v>
      </c>
      <c r="I35" s="64" t="s">
        <v>113</v>
      </c>
      <c r="J35" s="195" t="str">
        <f t="shared" ref="J35:O35" si="60">IF(J23=0,"",J24/(J30+J36))</f>
        <v/>
      </c>
      <c r="K35" s="195" t="str">
        <f t="shared" si="60"/>
        <v/>
      </c>
      <c r="L35" s="195" t="str">
        <f t="shared" si="60"/>
        <v/>
      </c>
      <c r="M35" s="195" t="str">
        <f t="shared" si="60"/>
        <v/>
      </c>
      <c r="N35" s="195" t="str">
        <f t="shared" si="60"/>
        <v/>
      </c>
      <c r="O35" s="149" t="str">
        <f t="shared" si="60"/>
        <v/>
      </c>
      <c r="Q35" s="64" t="s">
        <v>113</v>
      </c>
      <c r="R35" s="195" t="str">
        <f t="shared" ref="R35:W35" si="61">IF(R23=0,"",R24/(R30+R36))</f>
        <v/>
      </c>
      <c r="S35" s="195" t="str">
        <f t="shared" si="61"/>
        <v/>
      </c>
      <c r="T35" s="195" t="str">
        <f t="shared" si="61"/>
        <v/>
      </c>
      <c r="U35" s="195" t="str">
        <f t="shared" si="61"/>
        <v/>
      </c>
      <c r="V35" s="195" t="str">
        <f t="shared" si="61"/>
        <v/>
      </c>
      <c r="W35" s="149" t="str">
        <f t="shared" si="61"/>
        <v/>
      </c>
      <c r="Y35" s="64" t="s">
        <v>113</v>
      </c>
      <c r="Z35" s="195" t="str">
        <f t="shared" ref="Z35:AE35" si="62">IF(Z23=0,"",Z24/(Z30+Z36))</f>
        <v/>
      </c>
      <c r="AA35" s="195" t="str">
        <f t="shared" si="62"/>
        <v/>
      </c>
      <c r="AB35" s="195" t="str">
        <f t="shared" si="62"/>
        <v/>
      </c>
      <c r="AC35" s="195" t="str">
        <f t="shared" si="62"/>
        <v/>
      </c>
      <c r="AD35" s="195" t="str">
        <f t="shared" si="62"/>
        <v/>
      </c>
      <c r="AE35" s="149" t="str">
        <f t="shared" si="62"/>
        <v/>
      </c>
    </row>
    <row r="36" spans="1:31" x14ac:dyDescent="0.25">
      <c r="A36" s="64" t="s">
        <v>73</v>
      </c>
      <c r="B36" s="146">
        <f t="shared" ref="B36:G36" si="63">IF(B32=0,0,B32/B33)</f>
        <v>0.3862520458265139</v>
      </c>
      <c r="C36" s="146">
        <f t="shared" si="63"/>
        <v>0.70540098199672663</v>
      </c>
      <c r="D36" s="146">
        <f t="shared" si="63"/>
        <v>1.5180032733224222</v>
      </c>
      <c r="E36" s="146">
        <f t="shared" si="63"/>
        <v>6.2193126022913256E-2</v>
      </c>
      <c r="F36" s="146">
        <f t="shared" si="63"/>
        <v>0</v>
      </c>
      <c r="G36" s="146">
        <f t="shared" si="63"/>
        <v>2.671849427168576</v>
      </c>
      <c r="I36" s="64" t="s">
        <v>73</v>
      </c>
      <c r="J36" s="146">
        <f t="shared" ref="J36:O36" si="64">IF(J32=0,0,J32/J33)</f>
        <v>0</v>
      </c>
      <c r="K36" s="146">
        <f t="shared" si="64"/>
        <v>0</v>
      </c>
      <c r="L36" s="146">
        <f t="shared" si="64"/>
        <v>0</v>
      </c>
      <c r="M36" s="146">
        <f t="shared" si="64"/>
        <v>0</v>
      </c>
      <c r="N36" s="146">
        <f t="shared" si="64"/>
        <v>0</v>
      </c>
      <c r="O36" s="146">
        <f t="shared" si="64"/>
        <v>0</v>
      </c>
      <c r="Q36" s="64" t="s">
        <v>73</v>
      </c>
      <c r="R36" s="146">
        <f t="shared" ref="R36:W36" si="65">IF(R32=0,0,R32/R33)</f>
        <v>0.3862520458265139</v>
      </c>
      <c r="S36" s="146">
        <f t="shared" si="65"/>
        <v>0.70540098199672663</v>
      </c>
      <c r="T36" s="146">
        <f t="shared" si="65"/>
        <v>1.5180032733224222</v>
      </c>
      <c r="U36" s="146">
        <f t="shared" si="65"/>
        <v>6.2193126022913256E-2</v>
      </c>
      <c r="V36" s="146">
        <f t="shared" si="65"/>
        <v>0</v>
      </c>
      <c r="W36" s="146">
        <f t="shared" si="65"/>
        <v>2.671849427168576</v>
      </c>
      <c r="Y36" s="64" t="s">
        <v>73</v>
      </c>
      <c r="Z36" s="146">
        <f t="shared" ref="Z36:AE36" si="66">IF(Z32=0,0,Z32/Z33)</f>
        <v>0</v>
      </c>
      <c r="AA36" s="146">
        <f t="shared" si="66"/>
        <v>0</v>
      </c>
      <c r="AB36" s="146">
        <f t="shared" si="66"/>
        <v>0</v>
      </c>
      <c r="AC36" s="146">
        <f t="shared" si="66"/>
        <v>0</v>
      </c>
      <c r="AD36" s="146">
        <f t="shared" si="66"/>
        <v>0</v>
      </c>
      <c r="AE36" s="146">
        <f t="shared" si="66"/>
        <v>0</v>
      </c>
    </row>
    <row r="37" spans="1:31" x14ac:dyDescent="0.25">
      <c r="A37" s="196" t="s">
        <v>132</v>
      </c>
      <c r="B37" s="197">
        <f t="shared" ref="B37:G37" si="67">IF(B23=0,"",(B36+B30)/B24)</f>
        <v>0.46208401527550463</v>
      </c>
      <c r="C37" s="197">
        <f t="shared" si="67"/>
        <v>0.13118469092282511</v>
      </c>
      <c r="D37" s="197">
        <f t="shared" si="67"/>
        <v>0.27977814148026914</v>
      </c>
      <c r="E37" s="197">
        <f t="shared" si="67"/>
        <v>6.9103473358792505E-3</v>
      </c>
      <c r="F37" s="197" t="str">
        <f t="shared" si="67"/>
        <v/>
      </c>
      <c r="G37" s="197">
        <f t="shared" si="67"/>
        <v>0.16681910079907578</v>
      </c>
      <c r="I37" s="196" t="s">
        <v>132</v>
      </c>
      <c r="J37" s="197" t="str">
        <f t="shared" ref="J37:O37" si="68">IF(J23=0,"",(J36+J30)/J24)</f>
        <v/>
      </c>
      <c r="K37" s="197" t="str">
        <f t="shared" si="68"/>
        <v/>
      </c>
      <c r="L37" s="197" t="str">
        <f t="shared" si="68"/>
        <v/>
      </c>
      <c r="M37" s="197" t="str">
        <f t="shared" si="68"/>
        <v/>
      </c>
      <c r="N37" s="197" t="str">
        <f t="shared" si="68"/>
        <v/>
      </c>
      <c r="O37" s="197" t="str">
        <f t="shared" si="68"/>
        <v/>
      </c>
      <c r="Q37" s="196" t="s">
        <v>132</v>
      </c>
      <c r="R37" s="197" t="str">
        <f t="shared" ref="R37:W37" si="69">IF(R23=0,"",(R36+R30)/R24)</f>
        <v/>
      </c>
      <c r="S37" s="197" t="str">
        <f t="shared" si="69"/>
        <v/>
      </c>
      <c r="T37" s="197" t="str">
        <f t="shared" si="69"/>
        <v/>
      </c>
      <c r="U37" s="197" t="str">
        <f t="shared" si="69"/>
        <v/>
      </c>
      <c r="V37" s="197" t="str">
        <f t="shared" si="69"/>
        <v/>
      </c>
      <c r="W37" s="197" t="str">
        <f t="shared" si="69"/>
        <v/>
      </c>
      <c r="Y37" s="196" t="s">
        <v>132</v>
      </c>
      <c r="Z37" s="197" t="str">
        <f t="shared" ref="Z37:AE37" si="70">IF(Z23=0,"",(Z36+Z30)/Z24)</f>
        <v/>
      </c>
      <c r="AA37" s="197" t="str">
        <f t="shared" si="70"/>
        <v/>
      </c>
      <c r="AB37" s="197" t="str">
        <f t="shared" si="70"/>
        <v/>
      </c>
      <c r="AC37" s="197" t="str">
        <f t="shared" si="70"/>
        <v/>
      </c>
      <c r="AD37" s="197" t="str">
        <f t="shared" si="70"/>
        <v/>
      </c>
      <c r="AE37" s="197" t="str">
        <f t="shared" si="70"/>
        <v/>
      </c>
    </row>
    <row r="38" spans="1:31" x14ac:dyDescent="0.25">
      <c r="A38" s="199" t="s">
        <v>133</v>
      </c>
      <c r="B38" s="200">
        <f>IF(B23=0,"",(B30)/B24)</f>
        <v>0.33333333333333331</v>
      </c>
      <c r="C38" s="200">
        <f t="shared" ref="C38:E38" si="71">IF(C23=0,"",(C30)/C24)</f>
        <v>7.6923076923076927E-2</v>
      </c>
      <c r="D38" s="200">
        <f t="shared" si="71"/>
        <v>0.1111111111111111</v>
      </c>
      <c r="E38" s="200">
        <f t="shared" si="71"/>
        <v>0</v>
      </c>
      <c r="F38" s="200"/>
      <c r="G38" s="200"/>
      <c r="I38" s="199" t="s">
        <v>133</v>
      </c>
      <c r="J38" s="200" t="str">
        <f>IF(J23=0,"",(J30)/J24)</f>
        <v/>
      </c>
      <c r="K38" s="200" t="str">
        <f t="shared" ref="K38:M38" si="72">IF(K23=0,"",(K30)/K24)</f>
        <v/>
      </c>
      <c r="L38" s="200" t="str">
        <f t="shared" si="72"/>
        <v/>
      </c>
      <c r="M38" s="200" t="str">
        <f t="shared" si="72"/>
        <v/>
      </c>
      <c r="N38" s="200"/>
      <c r="O38" s="200"/>
      <c r="Q38" s="199" t="s">
        <v>133</v>
      </c>
      <c r="R38" s="200" t="str">
        <f>IF(R23=0,"",(R30)/R24)</f>
        <v/>
      </c>
      <c r="S38" s="200" t="str">
        <f t="shared" ref="S38:U38" si="73">IF(S23=0,"",(S30)/S24)</f>
        <v/>
      </c>
      <c r="T38" s="200" t="str">
        <f t="shared" si="73"/>
        <v/>
      </c>
      <c r="U38" s="200" t="str">
        <f t="shared" si="73"/>
        <v/>
      </c>
      <c r="V38" s="200"/>
      <c r="W38" s="200"/>
      <c r="Y38" s="199" t="s">
        <v>133</v>
      </c>
      <c r="Z38" s="200" t="str">
        <f>IF(Z23=0,"",(Z30)/Z24)</f>
        <v/>
      </c>
      <c r="AA38" s="200" t="str">
        <f t="shared" ref="AA38:AC38" si="74">IF(AA23=0,"",(AA30)/AA24)</f>
        <v/>
      </c>
      <c r="AB38" s="200" t="str">
        <f t="shared" si="74"/>
        <v/>
      </c>
      <c r="AC38" s="200" t="str">
        <f t="shared" si="74"/>
        <v/>
      </c>
      <c r="AD38" s="200"/>
      <c r="AE38" s="200"/>
    </row>
    <row r="39" spans="1:31" ht="15.75" thickBot="1" x14ac:dyDescent="0.3">
      <c r="A39" s="172" t="s">
        <v>112</v>
      </c>
      <c r="B39" s="171">
        <f t="shared" ref="B39:G39" si="75">B29-B25</f>
        <v>4.7299999999999995</v>
      </c>
      <c r="C39" s="171">
        <f t="shared" si="75"/>
        <v>-0.37999999999999989</v>
      </c>
      <c r="D39" s="171">
        <f t="shared" si="75"/>
        <v>6.96</v>
      </c>
      <c r="E39" s="171">
        <f t="shared" si="75"/>
        <v>-5.1800000000000006</v>
      </c>
      <c r="F39" s="171">
        <f t="shared" si="75"/>
        <v>0</v>
      </c>
      <c r="G39" s="171">
        <f t="shared" si="75"/>
        <v>6.129999999999999</v>
      </c>
      <c r="I39" s="172" t="s">
        <v>112</v>
      </c>
      <c r="J39" s="171">
        <f t="shared" ref="J39:O39" si="76">J29-J25</f>
        <v>0</v>
      </c>
      <c r="K39" s="171">
        <f t="shared" si="76"/>
        <v>0</v>
      </c>
      <c r="L39" s="171">
        <f t="shared" si="76"/>
        <v>0</v>
      </c>
      <c r="M39" s="171">
        <f t="shared" si="76"/>
        <v>0</v>
      </c>
      <c r="N39" s="171">
        <f t="shared" si="76"/>
        <v>0</v>
      </c>
      <c r="O39" s="171">
        <f t="shared" si="76"/>
        <v>0</v>
      </c>
      <c r="Q39" s="172" t="s">
        <v>112</v>
      </c>
      <c r="R39" s="171">
        <f t="shared" ref="R39:W39" si="77">R29-R25</f>
        <v>6.35</v>
      </c>
      <c r="S39" s="171">
        <f t="shared" si="77"/>
        <v>4.62</v>
      </c>
      <c r="T39" s="171">
        <f t="shared" si="77"/>
        <v>9.66</v>
      </c>
      <c r="U39" s="171">
        <f t="shared" si="77"/>
        <v>0.18</v>
      </c>
      <c r="V39" s="171">
        <f t="shared" si="77"/>
        <v>0</v>
      </c>
      <c r="W39" s="171">
        <f t="shared" si="77"/>
        <v>20.81</v>
      </c>
      <c r="Y39" s="172" t="s">
        <v>112</v>
      </c>
      <c r="Z39" s="171">
        <f t="shared" ref="Z39:AE39" si="78">Z29-Z25</f>
        <v>0</v>
      </c>
      <c r="AA39" s="171">
        <f t="shared" si="78"/>
        <v>0</v>
      </c>
      <c r="AB39" s="171">
        <f t="shared" si="78"/>
        <v>0</v>
      </c>
      <c r="AC39" s="171">
        <f t="shared" si="78"/>
        <v>0</v>
      </c>
      <c r="AD39" s="171">
        <f t="shared" si="78"/>
        <v>0</v>
      </c>
      <c r="AE39" s="171">
        <f t="shared" si="78"/>
        <v>0</v>
      </c>
    </row>
    <row r="40" spans="1:31" s="134" customFormat="1" ht="16.5" thickTop="1" thickBot="1" x14ac:dyDescent="0.3">
      <c r="B40" s="135">
        <f t="shared" ref="B40:G40" si="79">B39/B29</f>
        <v>0.74488188976377945</v>
      </c>
      <c r="C40" s="135">
        <f t="shared" si="79"/>
        <v>-8.2251082251082228E-2</v>
      </c>
      <c r="D40" s="135">
        <f t="shared" si="79"/>
        <v>0.72049689440993792</v>
      </c>
      <c r="E40" s="135">
        <f t="shared" si="79"/>
        <v>-28.777777777777782</v>
      </c>
      <c r="F40" s="135" t="e">
        <f t="shared" si="79"/>
        <v>#DIV/0!</v>
      </c>
      <c r="G40" s="135">
        <f t="shared" si="79"/>
        <v>0.29456991830850549</v>
      </c>
      <c r="J40" s="135" t="e">
        <f t="shared" ref="J40:O40" si="80">J39/J29</f>
        <v>#DIV/0!</v>
      </c>
      <c r="K40" s="135" t="e">
        <f t="shared" si="80"/>
        <v>#DIV/0!</v>
      </c>
      <c r="L40" s="135" t="e">
        <f t="shared" si="80"/>
        <v>#DIV/0!</v>
      </c>
      <c r="M40" s="135" t="e">
        <f t="shared" si="80"/>
        <v>#DIV/0!</v>
      </c>
      <c r="N40" s="135" t="e">
        <f t="shared" si="80"/>
        <v>#DIV/0!</v>
      </c>
      <c r="O40" s="135" t="e">
        <f t="shared" si="80"/>
        <v>#DIV/0!</v>
      </c>
      <c r="P40" s="187"/>
      <c r="R40" s="135">
        <f t="shared" ref="R40:W40" si="81">R39/R29</f>
        <v>1</v>
      </c>
      <c r="S40" s="135">
        <f t="shared" si="81"/>
        <v>1</v>
      </c>
      <c r="T40" s="135">
        <f t="shared" si="81"/>
        <v>1</v>
      </c>
      <c r="U40" s="135">
        <f t="shared" si="81"/>
        <v>1</v>
      </c>
      <c r="V40" s="135" t="e">
        <f t="shared" si="81"/>
        <v>#DIV/0!</v>
      </c>
      <c r="W40" s="135">
        <f t="shared" si="81"/>
        <v>1</v>
      </c>
      <c r="Z40" s="135" t="e">
        <f t="shared" ref="Z40:AE40" si="82">Z39/Z29</f>
        <v>#DIV/0!</v>
      </c>
      <c r="AA40" s="135" t="e">
        <f t="shared" si="82"/>
        <v>#DIV/0!</v>
      </c>
      <c r="AB40" s="135" t="e">
        <f t="shared" si="82"/>
        <v>#DIV/0!</v>
      </c>
      <c r="AC40" s="135" t="e">
        <f t="shared" si="82"/>
        <v>#DIV/0!</v>
      </c>
      <c r="AD40" s="135" t="e">
        <f t="shared" si="82"/>
        <v>#DIV/0!</v>
      </c>
      <c r="AE40" s="135" t="e">
        <f t="shared" si="82"/>
        <v>#DIV/0!</v>
      </c>
    </row>
    <row r="41" spans="1:31" ht="23.25" x14ac:dyDescent="0.35">
      <c r="A41" s="182" t="s">
        <v>121</v>
      </c>
      <c r="B41" s="181" t="s">
        <v>119</v>
      </c>
      <c r="C41" s="181" t="s">
        <v>118</v>
      </c>
      <c r="D41" s="181" t="s">
        <v>117</v>
      </c>
      <c r="E41" s="181" t="s">
        <v>116</v>
      </c>
      <c r="F41" s="181" t="s">
        <v>115</v>
      </c>
      <c r="G41" s="180" t="s">
        <v>18</v>
      </c>
      <c r="I41" s="164" t="s">
        <v>18</v>
      </c>
      <c r="J41" s="163" t="s">
        <v>119</v>
      </c>
      <c r="K41" s="163" t="s">
        <v>118</v>
      </c>
      <c r="L41" s="163" t="s">
        <v>117</v>
      </c>
      <c r="M41" s="163" t="s">
        <v>116</v>
      </c>
      <c r="N41" s="163" t="s">
        <v>115</v>
      </c>
      <c r="O41" s="162" t="s">
        <v>18</v>
      </c>
      <c r="Q41" s="182" t="s">
        <v>121</v>
      </c>
      <c r="R41" s="181" t="s">
        <v>119</v>
      </c>
      <c r="S41" s="181" t="s">
        <v>118</v>
      </c>
      <c r="T41" s="181" t="s">
        <v>117</v>
      </c>
      <c r="U41" s="181" t="s">
        <v>116</v>
      </c>
      <c r="V41" s="181" t="s">
        <v>115</v>
      </c>
      <c r="W41" s="180" t="s">
        <v>18</v>
      </c>
      <c r="Y41" s="164" t="s">
        <v>18</v>
      </c>
      <c r="Z41" s="163" t="s">
        <v>119</v>
      </c>
      <c r="AA41" s="163" t="s">
        <v>118</v>
      </c>
      <c r="AB41" s="163" t="s">
        <v>117</v>
      </c>
      <c r="AC41" s="163" t="s">
        <v>116</v>
      </c>
      <c r="AD41" s="163" t="s">
        <v>115</v>
      </c>
      <c r="AE41" s="162" t="s">
        <v>18</v>
      </c>
    </row>
    <row r="42" spans="1:31" ht="15" customHeight="1" x14ac:dyDescent="0.3">
      <c r="A42" s="64" t="s">
        <v>59</v>
      </c>
      <c r="B42" s="179">
        <v>25865</v>
      </c>
      <c r="C42" s="178">
        <v>41430</v>
      </c>
      <c r="D42" s="178">
        <v>62813</v>
      </c>
      <c r="E42" s="178">
        <v>10920</v>
      </c>
      <c r="F42" s="178"/>
      <c r="G42" s="153">
        <f>SUM(B42:F42)</f>
        <v>141028</v>
      </c>
      <c r="I42" s="147" t="s">
        <v>59</v>
      </c>
      <c r="J42" s="151">
        <f t="shared" ref="J42:N44" si="83">B4+J4+B23+J23+B42</f>
        <v>50136</v>
      </c>
      <c r="K42" s="151">
        <f t="shared" si="83"/>
        <v>60001</v>
      </c>
      <c r="L42" s="151">
        <f t="shared" si="83"/>
        <v>83208</v>
      </c>
      <c r="M42" s="151">
        <f t="shared" si="83"/>
        <v>22516</v>
      </c>
      <c r="N42" s="151">
        <f t="shared" si="83"/>
        <v>0</v>
      </c>
      <c r="O42" s="152">
        <f>SUM(J42:N42)</f>
        <v>215861</v>
      </c>
      <c r="Q42" s="64" t="s">
        <v>59</v>
      </c>
      <c r="R42" s="179"/>
      <c r="S42" s="178"/>
      <c r="T42" s="178"/>
      <c r="U42" s="178"/>
      <c r="V42" s="178"/>
      <c r="W42" s="153">
        <f>SUM(R42:V42)</f>
        <v>0</v>
      </c>
      <c r="Y42" s="147" t="s">
        <v>59</v>
      </c>
      <c r="Z42" s="151">
        <f t="shared" ref="Z42:AD44" si="84">R4+Z4+R23+Z23+R42</f>
        <v>0</v>
      </c>
      <c r="AA42" s="151">
        <f t="shared" si="84"/>
        <v>0</v>
      </c>
      <c r="AB42" s="151">
        <f t="shared" si="84"/>
        <v>0</v>
      </c>
      <c r="AC42" s="151">
        <f t="shared" si="84"/>
        <v>1606</v>
      </c>
      <c r="AD42" s="151">
        <f t="shared" si="84"/>
        <v>0</v>
      </c>
      <c r="AE42" s="152">
        <f>SUM(Z42:AD42)</f>
        <v>1606</v>
      </c>
    </row>
    <row r="43" spans="1:31" ht="15" customHeight="1" x14ac:dyDescent="0.3">
      <c r="A43" s="64" t="s">
        <v>60</v>
      </c>
      <c r="B43" s="177">
        <v>77</v>
      </c>
      <c r="C43" s="176">
        <v>177</v>
      </c>
      <c r="D43" s="176">
        <v>266</v>
      </c>
      <c r="E43" s="176">
        <v>53</v>
      </c>
      <c r="F43" s="176"/>
      <c r="G43" s="153">
        <f>SUM(B43:F43)</f>
        <v>573</v>
      </c>
      <c r="I43" s="147" t="s">
        <v>60</v>
      </c>
      <c r="J43" s="151">
        <f t="shared" si="83"/>
        <v>125</v>
      </c>
      <c r="K43" s="151">
        <f t="shared" si="83"/>
        <v>227</v>
      </c>
      <c r="L43" s="151">
        <f t="shared" si="83"/>
        <v>315</v>
      </c>
      <c r="M43" s="151">
        <f t="shared" si="83"/>
        <v>87</v>
      </c>
      <c r="N43" s="151">
        <f t="shared" si="83"/>
        <v>0</v>
      </c>
      <c r="O43" s="152">
        <f>SUM(J43:N43)</f>
        <v>754</v>
      </c>
      <c r="Q43" s="64" t="s">
        <v>60</v>
      </c>
      <c r="R43" s="177"/>
      <c r="S43" s="176"/>
      <c r="T43" s="176"/>
      <c r="U43" s="176"/>
      <c r="V43" s="176"/>
      <c r="W43" s="153">
        <f>SUM(R43:V43)</f>
        <v>0</v>
      </c>
      <c r="Y43" s="147" t="s">
        <v>60</v>
      </c>
      <c r="Z43" s="151">
        <f t="shared" si="84"/>
        <v>0</v>
      </c>
      <c r="AA43" s="151">
        <f t="shared" si="84"/>
        <v>0</v>
      </c>
      <c r="AB43" s="151">
        <f t="shared" si="84"/>
        <v>0</v>
      </c>
      <c r="AC43" s="151">
        <f t="shared" si="84"/>
        <v>52</v>
      </c>
      <c r="AD43" s="151">
        <f t="shared" si="84"/>
        <v>0</v>
      </c>
      <c r="AE43" s="152">
        <f>SUM(Z43:AD43)</f>
        <v>52</v>
      </c>
    </row>
    <row r="44" spans="1:31" ht="15" customHeight="1" x14ac:dyDescent="0.3">
      <c r="A44" s="64" t="s">
        <v>66</v>
      </c>
      <c r="B44" s="175">
        <v>11.48</v>
      </c>
      <c r="C44" s="175">
        <v>32.9</v>
      </c>
      <c r="D44" s="175">
        <v>48</v>
      </c>
      <c r="E44" s="175">
        <v>9.9499999999999993</v>
      </c>
      <c r="F44" s="175"/>
      <c r="G44" s="1">
        <f>SUM(B44:F44)</f>
        <v>102.33</v>
      </c>
      <c r="I44" s="147" t="s">
        <v>66</v>
      </c>
      <c r="J44" s="158">
        <f t="shared" si="83"/>
        <v>33.92</v>
      </c>
      <c r="K44" s="158">
        <f t="shared" si="83"/>
        <v>53.07</v>
      </c>
      <c r="L44" s="158">
        <f t="shared" si="83"/>
        <v>68.7</v>
      </c>
      <c r="M44" s="158">
        <f t="shared" si="83"/>
        <v>28.439999999999998</v>
      </c>
      <c r="N44" s="158">
        <f t="shared" si="83"/>
        <v>0</v>
      </c>
      <c r="O44" s="161">
        <f>SUM(J44:N44)</f>
        <v>184.13</v>
      </c>
      <c r="Q44" s="64" t="s">
        <v>66</v>
      </c>
      <c r="R44" s="175"/>
      <c r="S44" s="175"/>
      <c r="T44" s="175"/>
      <c r="U44" s="175"/>
      <c r="V44" s="175"/>
      <c r="W44" s="1">
        <f>SUM(R44:V44)</f>
        <v>0</v>
      </c>
      <c r="Y44" s="147" t="s">
        <v>66</v>
      </c>
      <c r="Z44" s="158">
        <f t="shared" si="84"/>
        <v>0</v>
      </c>
      <c r="AA44" s="158">
        <f t="shared" si="84"/>
        <v>0</v>
      </c>
      <c r="AB44" s="158">
        <f t="shared" si="84"/>
        <v>0</v>
      </c>
      <c r="AC44" s="158">
        <f t="shared" si="84"/>
        <v>29.509999999999998</v>
      </c>
      <c r="AD44" s="158">
        <f t="shared" si="84"/>
        <v>0</v>
      </c>
      <c r="AE44" s="161">
        <f>SUM(Z44:AD44)</f>
        <v>29.509999999999998</v>
      </c>
    </row>
    <row r="45" spans="1:31" ht="15" customHeight="1" x14ac:dyDescent="0.25">
      <c r="A45" s="64" t="s">
        <v>114</v>
      </c>
      <c r="B45" s="146">
        <f t="shared" ref="B45:G45" si="85">IF(B42=0,"",B42/B43)</f>
        <v>335.90909090909093</v>
      </c>
      <c r="C45" s="146">
        <f t="shared" si="85"/>
        <v>234.06779661016949</v>
      </c>
      <c r="D45" s="146">
        <f t="shared" si="85"/>
        <v>236.1390977443609</v>
      </c>
      <c r="E45" s="146">
        <f t="shared" si="85"/>
        <v>206.03773584905662</v>
      </c>
      <c r="F45" s="146" t="str">
        <f t="shared" si="85"/>
        <v/>
      </c>
      <c r="G45" s="151">
        <f t="shared" si="85"/>
        <v>246.12216404886561</v>
      </c>
      <c r="I45" s="147" t="s">
        <v>114</v>
      </c>
      <c r="J45" s="146">
        <f t="shared" ref="J45:O45" si="86">IF(J42=0,"",J42/J43)</f>
        <v>401.08800000000002</v>
      </c>
      <c r="K45" s="146">
        <f t="shared" si="86"/>
        <v>264.3215859030837</v>
      </c>
      <c r="L45" s="146">
        <f t="shared" si="86"/>
        <v>264.15238095238095</v>
      </c>
      <c r="M45" s="146">
        <f t="shared" si="86"/>
        <v>258.80459770114942</v>
      </c>
      <c r="N45" s="146" t="str">
        <f t="shared" si="86"/>
        <v/>
      </c>
      <c r="O45" s="150">
        <f t="shared" si="86"/>
        <v>286.28779840848807</v>
      </c>
      <c r="Q45" s="64" t="s">
        <v>114</v>
      </c>
      <c r="R45" s="146" t="str">
        <f t="shared" ref="R45:W45" si="87">IF(R42=0,"",R42/R43)</f>
        <v/>
      </c>
      <c r="S45" s="146" t="str">
        <f t="shared" si="87"/>
        <v/>
      </c>
      <c r="T45" s="146" t="str">
        <f t="shared" si="87"/>
        <v/>
      </c>
      <c r="U45" s="146" t="str">
        <f t="shared" si="87"/>
        <v/>
      </c>
      <c r="V45" s="146" t="str">
        <f t="shared" si="87"/>
        <v/>
      </c>
      <c r="W45" s="151" t="str">
        <f t="shared" si="87"/>
        <v/>
      </c>
      <c r="Y45" s="147" t="s">
        <v>114</v>
      </c>
      <c r="Z45" s="146" t="str">
        <f t="shared" ref="Z45:AE45" si="88">IF(Z42=0,"",Z42/Z43)</f>
        <v/>
      </c>
      <c r="AA45" s="146" t="str">
        <f t="shared" si="88"/>
        <v/>
      </c>
      <c r="AB45" s="146" t="str">
        <f t="shared" si="88"/>
        <v/>
      </c>
      <c r="AC45" s="146">
        <f t="shared" si="88"/>
        <v>30.884615384615383</v>
      </c>
      <c r="AD45" s="146" t="str">
        <f t="shared" si="88"/>
        <v/>
      </c>
      <c r="AE45" s="150">
        <f t="shared" si="88"/>
        <v>30.884615384615383</v>
      </c>
    </row>
    <row r="46" spans="1:31" ht="15" customHeight="1" x14ac:dyDescent="0.25">
      <c r="A46" s="64" t="s">
        <v>61</v>
      </c>
      <c r="B46" s="160">
        <f t="shared" ref="B46:G46" si="89">IF(B42=0,"",B43/B42)</f>
        <v>2.976995940460081E-3</v>
      </c>
      <c r="C46" s="160">
        <f t="shared" si="89"/>
        <v>4.2722664735698771E-3</v>
      </c>
      <c r="D46" s="160">
        <f t="shared" si="89"/>
        <v>4.2347921608584214E-3</v>
      </c>
      <c r="E46" s="160">
        <f t="shared" si="89"/>
        <v>4.8534798534798536E-3</v>
      </c>
      <c r="F46" s="160" t="str">
        <f t="shared" si="89"/>
        <v/>
      </c>
      <c r="G46" s="160">
        <f t="shared" si="89"/>
        <v>4.0630229457979975E-3</v>
      </c>
      <c r="I46" s="147" t="s">
        <v>61</v>
      </c>
      <c r="J46" s="160">
        <f t="shared" ref="J46:O46" si="90">IF(J42=0,"",J43/J42)</f>
        <v>2.4932184458273496E-3</v>
      </c>
      <c r="K46" s="160">
        <f t="shared" si="90"/>
        <v>3.7832702788286863E-3</v>
      </c>
      <c r="L46" s="160">
        <f t="shared" si="90"/>
        <v>3.7856936832996826E-3</v>
      </c>
      <c r="M46" s="160">
        <f t="shared" si="90"/>
        <v>3.863918990939776E-3</v>
      </c>
      <c r="N46" s="160" t="str">
        <f t="shared" si="90"/>
        <v/>
      </c>
      <c r="O46" s="159">
        <f t="shared" si="90"/>
        <v>3.4929885435534902E-3</v>
      </c>
      <c r="Q46" s="64" t="s">
        <v>61</v>
      </c>
      <c r="R46" s="160" t="str">
        <f t="shared" ref="R46:W46" si="91">IF(R42=0,"",R43/R42)</f>
        <v/>
      </c>
      <c r="S46" s="160" t="str">
        <f t="shared" si="91"/>
        <v/>
      </c>
      <c r="T46" s="160" t="str">
        <f t="shared" si="91"/>
        <v/>
      </c>
      <c r="U46" s="160" t="str">
        <f t="shared" si="91"/>
        <v/>
      </c>
      <c r="V46" s="160" t="str">
        <f t="shared" si="91"/>
        <v/>
      </c>
      <c r="W46" s="160" t="str">
        <f t="shared" si="91"/>
        <v/>
      </c>
      <c r="Y46" s="147" t="s">
        <v>61</v>
      </c>
      <c r="Z46" s="160" t="str">
        <f t="shared" ref="Z46:AE46" si="92">IF(Z42=0,"",Z43/Z42)</f>
        <v/>
      </c>
      <c r="AA46" s="160" t="str">
        <f t="shared" si="92"/>
        <v/>
      </c>
      <c r="AB46" s="160" t="str">
        <f t="shared" si="92"/>
        <v/>
      </c>
      <c r="AC46" s="160">
        <f t="shared" si="92"/>
        <v>3.2378580323785801E-2</v>
      </c>
      <c r="AD46" s="160" t="str">
        <f t="shared" si="92"/>
        <v/>
      </c>
      <c r="AE46" s="159">
        <f t="shared" si="92"/>
        <v>3.2378580323785801E-2</v>
      </c>
    </row>
    <row r="47" spans="1:31" ht="15" customHeight="1" x14ac:dyDescent="0.25">
      <c r="A47" s="64" t="s">
        <v>65</v>
      </c>
      <c r="B47" s="158">
        <f t="shared" ref="B47:G47" si="93">IF(B42=0,"",B44/B43)</f>
        <v>0.14909090909090911</v>
      </c>
      <c r="C47" s="158">
        <f t="shared" si="93"/>
        <v>0.18587570621468927</v>
      </c>
      <c r="D47" s="158">
        <f t="shared" si="93"/>
        <v>0.18045112781954886</v>
      </c>
      <c r="E47" s="158">
        <f t="shared" si="93"/>
        <v>0.18773584905660376</v>
      </c>
      <c r="F47" s="158" t="str">
        <f t="shared" si="93"/>
        <v/>
      </c>
      <c r="G47" s="158">
        <f t="shared" si="93"/>
        <v>0.17858638743455496</v>
      </c>
      <c r="I47" s="147" t="s">
        <v>65</v>
      </c>
      <c r="J47" s="158">
        <f t="shared" ref="J47:O47" si="94">IF(J42=0,"",J44/J43)</f>
        <v>0.27135999999999999</v>
      </c>
      <c r="K47" s="158">
        <f t="shared" si="94"/>
        <v>0.2337885462555066</v>
      </c>
      <c r="L47" s="158">
        <f t="shared" si="94"/>
        <v>0.21809523809523809</v>
      </c>
      <c r="M47" s="158">
        <f t="shared" si="94"/>
        <v>0.3268965517241379</v>
      </c>
      <c r="N47" s="158" t="str">
        <f t="shared" si="94"/>
        <v/>
      </c>
      <c r="O47" s="157">
        <f t="shared" si="94"/>
        <v>0.24420424403183022</v>
      </c>
      <c r="Q47" s="64" t="s">
        <v>65</v>
      </c>
      <c r="R47" s="158" t="str">
        <f t="shared" ref="R47:W47" si="95">IF(R42=0,"",R44/R43)</f>
        <v/>
      </c>
      <c r="S47" s="158" t="str">
        <f t="shared" si="95"/>
        <v/>
      </c>
      <c r="T47" s="158" t="str">
        <f t="shared" si="95"/>
        <v/>
      </c>
      <c r="U47" s="158" t="str">
        <f t="shared" si="95"/>
        <v/>
      </c>
      <c r="V47" s="158" t="str">
        <f t="shared" si="95"/>
        <v/>
      </c>
      <c r="W47" s="158" t="str">
        <f t="shared" si="95"/>
        <v/>
      </c>
      <c r="Y47" s="147" t="s">
        <v>65</v>
      </c>
      <c r="Z47" s="158" t="str">
        <f t="shared" ref="Z47:AE47" si="96">IF(Z42=0,"",Z44/Z43)</f>
        <v/>
      </c>
      <c r="AA47" s="158" t="str">
        <f t="shared" si="96"/>
        <v/>
      </c>
      <c r="AB47" s="158" t="str">
        <f t="shared" si="96"/>
        <v/>
      </c>
      <c r="AC47" s="158">
        <f t="shared" si="96"/>
        <v>0.5675</v>
      </c>
      <c r="AD47" s="158" t="str">
        <f t="shared" si="96"/>
        <v/>
      </c>
      <c r="AE47" s="157">
        <f t="shared" si="96"/>
        <v>0.5675</v>
      </c>
    </row>
    <row r="48" spans="1:31" ht="15" customHeight="1" x14ac:dyDescent="0.3">
      <c r="A48" s="64" t="s">
        <v>71</v>
      </c>
      <c r="B48" s="174">
        <v>38.450000000000003</v>
      </c>
      <c r="C48" s="174">
        <v>17.47</v>
      </c>
      <c r="D48" s="174">
        <v>52.11</v>
      </c>
      <c r="E48" s="174">
        <v>16.649999999999999</v>
      </c>
      <c r="F48" s="174"/>
      <c r="G48" s="1">
        <f>SUM(B48:F48)</f>
        <v>124.68</v>
      </c>
      <c r="I48" s="147" t="s">
        <v>71</v>
      </c>
      <c r="J48" s="193">
        <f t="shared" ref="J48:N51" si="97">B10+J10+B29+J29+B48</f>
        <v>83.710000000000008</v>
      </c>
      <c r="K48" s="193">
        <f t="shared" si="97"/>
        <v>63.79</v>
      </c>
      <c r="L48" s="193">
        <f t="shared" si="97"/>
        <v>111.47</v>
      </c>
      <c r="M48" s="193">
        <f t="shared" si="97"/>
        <v>57.8</v>
      </c>
      <c r="N48" s="193">
        <f t="shared" si="97"/>
        <v>0</v>
      </c>
      <c r="O48" s="161">
        <f>SUM(J48:N48)</f>
        <v>316.77000000000004</v>
      </c>
      <c r="Q48" s="64" t="s">
        <v>71</v>
      </c>
      <c r="R48" s="193">
        <v>38.450000000000003</v>
      </c>
      <c r="S48" s="193">
        <v>17.47</v>
      </c>
      <c r="T48" s="193">
        <v>52.11</v>
      </c>
      <c r="U48" s="193">
        <f t="shared" ref="U48:U52" si="98">E48</f>
        <v>16.649999999999999</v>
      </c>
      <c r="V48" s="193"/>
      <c r="W48" s="1">
        <f>SUM(R48:V48)</f>
        <v>124.68</v>
      </c>
      <c r="Y48" s="147" t="s">
        <v>71</v>
      </c>
      <c r="Z48" s="193">
        <f t="shared" ref="Z48:AD51" si="99">R10+Z10+R29+Z29+R48</f>
        <v>83.710000000000008</v>
      </c>
      <c r="AA48" s="193">
        <f t="shared" si="99"/>
        <v>63.79</v>
      </c>
      <c r="AB48" s="193">
        <f t="shared" si="99"/>
        <v>111.47</v>
      </c>
      <c r="AC48" s="193">
        <f t="shared" si="99"/>
        <v>57.8</v>
      </c>
      <c r="AD48" s="193">
        <f t="shared" si="99"/>
        <v>0</v>
      </c>
      <c r="AE48" s="161">
        <f>SUM(Z48:AD48)</f>
        <v>316.77000000000004</v>
      </c>
    </row>
    <row r="49" spans="1:31" ht="15" customHeight="1" x14ac:dyDescent="0.3">
      <c r="A49" s="64" t="s">
        <v>77</v>
      </c>
      <c r="B49" s="173">
        <v>8</v>
      </c>
      <c r="C49" s="173">
        <v>2</v>
      </c>
      <c r="D49" s="173">
        <v>12</v>
      </c>
      <c r="E49" s="173">
        <v>2</v>
      </c>
      <c r="F49" s="173"/>
      <c r="G49" s="153">
        <f>SUM(B49:F49)</f>
        <v>24</v>
      </c>
      <c r="I49" s="147" t="s">
        <v>77</v>
      </c>
      <c r="J49" s="151">
        <f t="shared" si="97"/>
        <v>11</v>
      </c>
      <c r="K49" s="151">
        <f t="shared" si="97"/>
        <v>7</v>
      </c>
      <c r="L49" s="151">
        <f t="shared" si="97"/>
        <v>18</v>
      </c>
      <c r="M49" s="151">
        <f t="shared" si="97"/>
        <v>10</v>
      </c>
      <c r="N49" s="151">
        <f t="shared" si="97"/>
        <v>0</v>
      </c>
      <c r="O49" s="152">
        <f>SUM(J49:N49)</f>
        <v>46</v>
      </c>
      <c r="Q49" s="64" t="s">
        <v>77</v>
      </c>
      <c r="R49" s="151">
        <v>8</v>
      </c>
      <c r="S49" s="151">
        <v>2</v>
      </c>
      <c r="T49" s="151">
        <v>12</v>
      </c>
      <c r="U49" s="151">
        <f t="shared" si="98"/>
        <v>2</v>
      </c>
      <c r="V49" s="151"/>
      <c r="W49" s="153">
        <f>SUM(R49:V49)</f>
        <v>24</v>
      </c>
      <c r="Y49" s="147" t="s">
        <v>77</v>
      </c>
      <c r="Z49" s="151">
        <f t="shared" si="99"/>
        <v>11</v>
      </c>
      <c r="AA49" s="151">
        <f t="shared" si="99"/>
        <v>7</v>
      </c>
      <c r="AB49" s="151">
        <f t="shared" si="99"/>
        <v>18</v>
      </c>
      <c r="AC49" s="151">
        <f t="shared" si="99"/>
        <v>10</v>
      </c>
      <c r="AD49" s="151">
        <f t="shared" si="99"/>
        <v>0</v>
      </c>
      <c r="AE49" s="152">
        <f>SUM(Z49:AD49)</f>
        <v>46</v>
      </c>
    </row>
    <row r="50" spans="1:31" ht="15" customHeight="1" x14ac:dyDescent="0.3">
      <c r="A50" s="64" t="s">
        <v>78</v>
      </c>
      <c r="B50" s="173">
        <v>1</v>
      </c>
      <c r="C50" s="173">
        <v>179</v>
      </c>
      <c r="D50" s="173">
        <v>28</v>
      </c>
      <c r="E50" s="173">
        <v>1</v>
      </c>
      <c r="F50" s="173"/>
      <c r="G50" s="153">
        <f>SUM(B50:F50)</f>
        <v>209</v>
      </c>
      <c r="I50" s="147" t="s">
        <v>78</v>
      </c>
      <c r="J50" s="151">
        <f t="shared" si="97"/>
        <v>15</v>
      </c>
      <c r="K50" s="151">
        <f t="shared" si="97"/>
        <v>2351</v>
      </c>
      <c r="L50" s="151">
        <f t="shared" si="97"/>
        <v>194</v>
      </c>
      <c r="M50" s="151">
        <f t="shared" si="97"/>
        <v>15</v>
      </c>
      <c r="N50" s="151">
        <f t="shared" si="97"/>
        <v>0</v>
      </c>
      <c r="O50" s="152">
        <f>SUM(J50:N50)</f>
        <v>2575</v>
      </c>
      <c r="Q50" s="64" t="s">
        <v>78</v>
      </c>
      <c r="R50" s="151">
        <v>1</v>
      </c>
      <c r="S50" s="151">
        <v>179</v>
      </c>
      <c r="T50" s="151">
        <v>28</v>
      </c>
      <c r="U50" s="151">
        <f t="shared" si="98"/>
        <v>1</v>
      </c>
      <c r="V50" s="151"/>
      <c r="W50" s="153">
        <f>SUM(R50:V50)</f>
        <v>209</v>
      </c>
      <c r="Y50" s="147" t="s">
        <v>78</v>
      </c>
      <c r="Z50" s="151">
        <f t="shared" si="99"/>
        <v>15</v>
      </c>
      <c r="AA50" s="151">
        <f t="shared" si="99"/>
        <v>2351</v>
      </c>
      <c r="AB50" s="151">
        <f t="shared" si="99"/>
        <v>194</v>
      </c>
      <c r="AC50" s="151">
        <f t="shared" si="99"/>
        <v>15</v>
      </c>
      <c r="AD50" s="151">
        <f t="shared" si="99"/>
        <v>0</v>
      </c>
      <c r="AE50" s="152">
        <f>SUM(Z50:AD50)</f>
        <v>2575</v>
      </c>
    </row>
    <row r="51" spans="1:31" ht="15" customHeight="1" x14ac:dyDescent="0.3">
      <c r="A51" s="64" t="s">
        <v>67</v>
      </c>
      <c r="B51" s="173">
        <v>2476</v>
      </c>
      <c r="C51" s="173">
        <v>2361</v>
      </c>
      <c r="D51" s="173">
        <v>1282</v>
      </c>
      <c r="E51" s="173">
        <v>926</v>
      </c>
      <c r="F51" s="173"/>
      <c r="G51" s="153">
        <f>SUM(B51:F51)</f>
        <v>7045</v>
      </c>
      <c r="I51" s="147" t="s">
        <v>67</v>
      </c>
      <c r="J51" s="151">
        <f t="shared" si="97"/>
        <v>9711</v>
      </c>
      <c r="K51" s="151">
        <f t="shared" si="97"/>
        <v>9253</v>
      </c>
      <c r="L51" s="151">
        <f t="shared" si="97"/>
        <v>10791</v>
      </c>
      <c r="M51" s="151">
        <f t="shared" si="97"/>
        <v>5884</v>
      </c>
      <c r="N51" s="151">
        <f t="shared" si="97"/>
        <v>0</v>
      </c>
      <c r="O51" s="152">
        <f>SUM(J51:N51)</f>
        <v>35639</v>
      </c>
      <c r="Q51" s="64" t="s">
        <v>67</v>
      </c>
      <c r="R51" s="151">
        <v>2476</v>
      </c>
      <c r="S51" s="151">
        <v>2361</v>
      </c>
      <c r="T51" s="151">
        <v>1282</v>
      </c>
      <c r="U51" s="151">
        <f t="shared" si="98"/>
        <v>926</v>
      </c>
      <c r="V51" s="151"/>
      <c r="W51" s="153">
        <f>SUM(R51:V51)</f>
        <v>7045</v>
      </c>
      <c r="Y51" s="147" t="s">
        <v>67</v>
      </c>
      <c r="Z51" s="151">
        <f t="shared" si="99"/>
        <v>9711</v>
      </c>
      <c r="AA51" s="151">
        <f t="shared" si="99"/>
        <v>9253</v>
      </c>
      <c r="AB51" s="151">
        <f t="shared" si="99"/>
        <v>10791</v>
      </c>
      <c r="AC51" s="151">
        <f t="shared" si="99"/>
        <v>5884</v>
      </c>
      <c r="AD51" s="151">
        <f t="shared" si="99"/>
        <v>0</v>
      </c>
      <c r="AE51" s="152">
        <f>SUM(Z51:AD51)</f>
        <v>35639</v>
      </c>
    </row>
    <row r="52" spans="1:31" ht="15" customHeight="1" x14ac:dyDescent="0.25">
      <c r="A52" s="64" t="s">
        <v>72</v>
      </c>
      <c r="B52" s="173">
        <v>1222</v>
      </c>
      <c r="C52" s="173">
        <v>1222</v>
      </c>
      <c r="D52" s="173">
        <v>1222</v>
      </c>
      <c r="E52" s="173">
        <v>1222</v>
      </c>
      <c r="F52" s="173">
        <v>1222</v>
      </c>
      <c r="G52" s="151">
        <v>1222</v>
      </c>
      <c r="I52" s="147" t="s">
        <v>72</v>
      </c>
      <c r="J52" s="151">
        <v>1222</v>
      </c>
      <c r="K52" s="151">
        <v>1222</v>
      </c>
      <c r="L52" s="151">
        <v>1222</v>
      </c>
      <c r="M52" s="151">
        <v>1222</v>
      </c>
      <c r="N52" s="151">
        <v>1222</v>
      </c>
      <c r="O52" s="150">
        <v>1222</v>
      </c>
      <c r="Q52" s="64" t="s">
        <v>72</v>
      </c>
      <c r="R52" s="151">
        <v>1222</v>
      </c>
      <c r="S52" s="151">
        <v>1222</v>
      </c>
      <c r="T52" s="151">
        <v>1222</v>
      </c>
      <c r="U52" s="151">
        <f t="shared" si="98"/>
        <v>1222</v>
      </c>
      <c r="V52" s="151">
        <v>1222</v>
      </c>
      <c r="W52" s="151">
        <v>1222</v>
      </c>
      <c r="Y52" s="147" t="s">
        <v>72</v>
      </c>
      <c r="Z52" s="151">
        <v>1222</v>
      </c>
      <c r="AA52" s="151">
        <v>1222</v>
      </c>
      <c r="AB52" s="151">
        <v>1222</v>
      </c>
      <c r="AC52" s="151">
        <v>1222</v>
      </c>
      <c r="AD52" s="151">
        <v>1222</v>
      </c>
      <c r="AE52" s="150">
        <v>1222</v>
      </c>
    </row>
    <row r="53" spans="1:31" ht="15" customHeight="1" x14ac:dyDescent="0.25">
      <c r="A53" s="64" t="s">
        <v>129</v>
      </c>
      <c r="B53" s="195">
        <f>IF(B42=0,"",B43/B49)</f>
        <v>9.625</v>
      </c>
      <c r="C53" s="195">
        <f t="shared" ref="C53:G53" si="100">IF(C42=0,"",C43/C49)</f>
        <v>88.5</v>
      </c>
      <c r="D53" s="195">
        <f t="shared" si="100"/>
        <v>22.166666666666668</v>
      </c>
      <c r="E53" s="195">
        <f t="shared" si="100"/>
        <v>26.5</v>
      </c>
      <c r="F53" s="195" t="str">
        <f t="shared" si="100"/>
        <v/>
      </c>
      <c r="G53" s="149">
        <f t="shared" si="100"/>
        <v>23.875</v>
      </c>
      <c r="I53" s="147" t="s">
        <v>129</v>
      </c>
      <c r="J53" s="195">
        <f>IF(J42=0,"",J43/J49)</f>
        <v>11.363636363636363</v>
      </c>
      <c r="K53" s="195">
        <f t="shared" ref="K53:O53" si="101">IF(K42=0,"",K43/K49)</f>
        <v>32.428571428571431</v>
      </c>
      <c r="L53" s="195">
        <f t="shared" si="101"/>
        <v>17.5</v>
      </c>
      <c r="M53" s="195">
        <f t="shared" si="101"/>
        <v>8.6999999999999993</v>
      </c>
      <c r="N53" s="195" t="str">
        <f t="shared" si="101"/>
        <v/>
      </c>
      <c r="O53" s="194">
        <f t="shared" si="101"/>
        <v>16.391304347826086</v>
      </c>
      <c r="Q53" s="64" t="s">
        <v>129</v>
      </c>
      <c r="R53" s="195" t="str">
        <f>IF(R42=0,"",R43/R49)</f>
        <v/>
      </c>
      <c r="S53" s="195" t="str">
        <f t="shared" ref="S53:W53" si="102">IF(S42=0,"",S43/S49)</f>
        <v/>
      </c>
      <c r="T53" s="195" t="str">
        <f t="shared" si="102"/>
        <v/>
      </c>
      <c r="U53" s="195" t="str">
        <f t="shared" si="102"/>
        <v/>
      </c>
      <c r="V53" s="195" t="str">
        <f t="shared" si="102"/>
        <v/>
      </c>
      <c r="W53" s="149" t="str">
        <f t="shared" si="102"/>
        <v/>
      </c>
      <c r="Y53" s="147" t="s">
        <v>129</v>
      </c>
      <c r="Z53" s="195" t="str">
        <f>IF(Z42=0,"",Z43/Z49)</f>
        <v/>
      </c>
      <c r="AA53" s="195" t="str">
        <f t="shared" ref="AA53:AE53" si="103">IF(AA42=0,"",AA43/AA49)</f>
        <v/>
      </c>
      <c r="AB53" s="195" t="str">
        <f t="shared" si="103"/>
        <v/>
      </c>
      <c r="AC53" s="195">
        <f t="shared" si="103"/>
        <v>5.2</v>
      </c>
      <c r="AD53" s="195" t="str">
        <f t="shared" si="103"/>
        <v/>
      </c>
      <c r="AE53" s="194">
        <f t="shared" si="103"/>
        <v>1.1304347826086956</v>
      </c>
    </row>
    <row r="54" spans="1:31" ht="15" customHeight="1" x14ac:dyDescent="0.25">
      <c r="A54" s="64" t="s">
        <v>113</v>
      </c>
      <c r="B54" s="195">
        <f t="shared" ref="B54:G54" si="104">IF(B42=0,"",B43/(B49+B55))</f>
        <v>7.6798889977146594</v>
      </c>
      <c r="C54" s="195">
        <f t="shared" si="104"/>
        <v>45.014360041623306</v>
      </c>
      <c r="D54" s="195">
        <f t="shared" si="104"/>
        <v>20.384547848990344</v>
      </c>
      <c r="E54" s="195">
        <f t="shared" si="104"/>
        <v>19.218397626112761</v>
      </c>
      <c r="F54" s="195" t="str">
        <f t="shared" si="104"/>
        <v/>
      </c>
      <c r="G54" s="149">
        <f t="shared" si="104"/>
        <v>19.250707942704754</v>
      </c>
      <c r="I54" s="147" t="s">
        <v>113</v>
      </c>
      <c r="J54" s="195">
        <f t="shared" ref="J54:O54" si="105">IF(J42=0,"",J43/(J49+J55))</f>
        <v>6.5974171813587867</v>
      </c>
      <c r="K54" s="195">
        <f t="shared" si="105"/>
        <v>15.577806480597518</v>
      </c>
      <c r="L54" s="195">
        <f t="shared" si="105"/>
        <v>11.740323908866319</v>
      </c>
      <c r="M54" s="195">
        <f t="shared" si="105"/>
        <v>5.8724038886433929</v>
      </c>
      <c r="N54" s="195" t="str">
        <f t="shared" si="105"/>
        <v/>
      </c>
      <c r="O54" s="194">
        <f t="shared" si="105"/>
        <v>10.031333355107728</v>
      </c>
      <c r="Q54" s="64" t="s">
        <v>113</v>
      </c>
      <c r="R54" s="195" t="str">
        <f t="shared" ref="R54:W54" si="106">IF(R42=0,"",R43/(R49+R55))</f>
        <v/>
      </c>
      <c r="S54" s="195" t="str">
        <f t="shared" si="106"/>
        <v/>
      </c>
      <c r="T54" s="195" t="str">
        <f t="shared" si="106"/>
        <v/>
      </c>
      <c r="U54" s="195" t="str">
        <f t="shared" si="106"/>
        <v/>
      </c>
      <c r="V54" s="195" t="str">
        <f t="shared" si="106"/>
        <v/>
      </c>
      <c r="W54" s="149" t="str">
        <f t="shared" si="106"/>
        <v/>
      </c>
      <c r="Y54" s="147" t="s">
        <v>113</v>
      </c>
      <c r="Z54" s="195" t="str">
        <f t="shared" ref="Z54:AE54" si="107">IF(Z42=0,"",Z43/(Z49+Z55))</f>
        <v/>
      </c>
      <c r="AA54" s="195" t="str">
        <f t="shared" si="107"/>
        <v/>
      </c>
      <c r="AB54" s="195" t="str">
        <f t="shared" si="107"/>
        <v/>
      </c>
      <c r="AC54" s="195">
        <f t="shared" si="107"/>
        <v>3.5099425541316833</v>
      </c>
      <c r="AD54" s="195" t="str">
        <f t="shared" si="107"/>
        <v/>
      </c>
      <c r="AE54" s="194">
        <f t="shared" si="107"/>
        <v>0.69181609345570549</v>
      </c>
    </row>
    <row r="55" spans="1:31" ht="15" customHeight="1" x14ac:dyDescent="0.25">
      <c r="A55" s="64" t="s">
        <v>73</v>
      </c>
      <c r="B55" s="146">
        <f t="shared" ref="B55:G55" si="108">IF(B51=0,0,B51/B52)</f>
        <v>2.0261865793780687</v>
      </c>
      <c r="C55" s="146">
        <f t="shared" si="108"/>
        <v>1.9320785597381342</v>
      </c>
      <c r="D55" s="146">
        <f t="shared" si="108"/>
        <v>1.0490998363338788</v>
      </c>
      <c r="E55" s="146">
        <f t="shared" si="108"/>
        <v>0.7577741407528642</v>
      </c>
      <c r="F55" s="146">
        <f t="shared" si="108"/>
        <v>0</v>
      </c>
      <c r="G55" s="146">
        <f t="shared" si="108"/>
        <v>5.7651391162029464</v>
      </c>
      <c r="I55" s="147" t="s">
        <v>73</v>
      </c>
      <c r="J55" s="146">
        <f t="shared" ref="J55:O55" si="109">IF(J51=0,0,J51/J52)</f>
        <v>7.9468085106382977</v>
      </c>
      <c r="K55" s="146">
        <f t="shared" si="109"/>
        <v>7.572013093289689</v>
      </c>
      <c r="L55" s="146">
        <f t="shared" si="109"/>
        <v>8.830605564648117</v>
      </c>
      <c r="M55" s="146">
        <f t="shared" si="109"/>
        <v>4.8150572831423899</v>
      </c>
      <c r="N55" s="146">
        <f t="shared" si="109"/>
        <v>0</v>
      </c>
      <c r="O55" s="145">
        <f t="shared" si="109"/>
        <v>29.164484451718494</v>
      </c>
      <c r="Q55" s="64" t="s">
        <v>73</v>
      </c>
      <c r="R55" s="146">
        <f t="shared" ref="R55:W55" si="110">IF(R51=0,0,R51/R52)</f>
        <v>2.0261865793780687</v>
      </c>
      <c r="S55" s="146">
        <f t="shared" si="110"/>
        <v>1.9320785597381342</v>
      </c>
      <c r="T55" s="146">
        <f t="shared" si="110"/>
        <v>1.0490998363338788</v>
      </c>
      <c r="U55" s="146">
        <f t="shared" si="110"/>
        <v>0.7577741407528642</v>
      </c>
      <c r="V55" s="146">
        <f t="shared" si="110"/>
        <v>0</v>
      </c>
      <c r="W55" s="146">
        <f t="shared" si="110"/>
        <v>5.7651391162029464</v>
      </c>
      <c r="Y55" s="147" t="s">
        <v>73</v>
      </c>
      <c r="Z55" s="146">
        <f t="shared" ref="Z55:AE55" si="111">IF(Z51=0,0,Z51/Z52)</f>
        <v>7.9468085106382977</v>
      </c>
      <c r="AA55" s="146">
        <f t="shared" si="111"/>
        <v>7.572013093289689</v>
      </c>
      <c r="AB55" s="146">
        <f t="shared" si="111"/>
        <v>8.830605564648117</v>
      </c>
      <c r="AC55" s="146">
        <f t="shared" si="111"/>
        <v>4.8150572831423899</v>
      </c>
      <c r="AD55" s="146">
        <f t="shared" si="111"/>
        <v>0</v>
      </c>
      <c r="AE55" s="145">
        <f t="shared" si="111"/>
        <v>29.164484451718494</v>
      </c>
    </row>
    <row r="56" spans="1:31" ht="15" customHeight="1" x14ac:dyDescent="0.25">
      <c r="A56" s="196" t="s">
        <v>132</v>
      </c>
      <c r="B56" s="197">
        <f t="shared" ref="B56:G56" si="112">IF(B42=0,"",(B55+B49)/B43)</f>
        <v>0.13021021531659829</v>
      </c>
      <c r="C56" s="197">
        <f t="shared" si="112"/>
        <v>2.2215133105865165E-2</v>
      </c>
      <c r="D56" s="197">
        <f t="shared" si="112"/>
        <v>4.905676630200706E-2</v>
      </c>
      <c r="E56" s="197">
        <f t="shared" si="112"/>
        <v>5.2033474353827623E-2</v>
      </c>
      <c r="F56" s="197" t="str">
        <f t="shared" si="112"/>
        <v/>
      </c>
      <c r="G56" s="197">
        <f t="shared" si="112"/>
        <v>5.1946141564054006E-2</v>
      </c>
      <c r="I56" s="196" t="s">
        <v>132</v>
      </c>
      <c r="J56" s="197">
        <f t="shared" ref="J56:O56" si="113">IF(J42=0,"",(J55+J49)/J43)</f>
        <v>0.15157446808510638</v>
      </c>
      <c r="K56" s="197">
        <f t="shared" si="113"/>
        <v>6.4193890278809201E-2</v>
      </c>
      <c r="L56" s="197">
        <f t="shared" si="113"/>
        <v>8.5176525602057518E-2</v>
      </c>
      <c r="M56" s="197">
        <f t="shared" si="113"/>
        <v>0.17028801474876312</v>
      </c>
      <c r="N56" s="197" t="str">
        <f t="shared" si="113"/>
        <v/>
      </c>
      <c r="O56" s="198">
        <f t="shared" si="113"/>
        <v>9.968764516143036E-2</v>
      </c>
      <c r="Q56" s="196" t="s">
        <v>132</v>
      </c>
      <c r="R56" s="197" t="str">
        <f t="shared" ref="R56:W56" si="114">IF(R42=0,"",(R55+R49)/R43)</f>
        <v/>
      </c>
      <c r="S56" s="197" t="str">
        <f t="shared" si="114"/>
        <v/>
      </c>
      <c r="T56" s="197" t="str">
        <f t="shared" si="114"/>
        <v/>
      </c>
      <c r="U56" s="197" t="str">
        <f t="shared" si="114"/>
        <v/>
      </c>
      <c r="V56" s="197" t="str">
        <f t="shared" si="114"/>
        <v/>
      </c>
      <c r="W56" s="197" t="str">
        <f t="shared" si="114"/>
        <v/>
      </c>
      <c r="Y56" s="196" t="s">
        <v>132</v>
      </c>
      <c r="Z56" s="197" t="str">
        <f t="shared" ref="Z56:AE56" si="115">IF(Z42=0,"",(Z55+Z49)/Z43)</f>
        <v/>
      </c>
      <c r="AA56" s="197" t="str">
        <f t="shared" si="115"/>
        <v/>
      </c>
      <c r="AB56" s="197" t="str">
        <f t="shared" si="115"/>
        <v/>
      </c>
      <c r="AC56" s="197">
        <f t="shared" si="115"/>
        <v>0.28490494775273828</v>
      </c>
      <c r="AD56" s="197" t="str">
        <f t="shared" si="115"/>
        <v/>
      </c>
      <c r="AE56" s="198">
        <f t="shared" si="115"/>
        <v>1.4454708548407402</v>
      </c>
    </row>
    <row r="57" spans="1:31" ht="15" customHeight="1" x14ac:dyDescent="0.25">
      <c r="A57" s="199" t="s">
        <v>133</v>
      </c>
      <c r="B57" s="200">
        <f>IF(B42=0,"",(B49)/B43)</f>
        <v>0.1038961038961039</v>
      </c>
      <c r="C57" s="200">
        <f t="shared" ref="C57:E57" si="116">IF(C42=0,"",(C49)/C43)</f>
        <v>1.1299435028248588E-2</v>
      </c>
      <c r="D57" s="200">
        <f t="shared" si="116"/>
        <v>4.5112781954887216E-2</v>
      </c>
      <c r="E57" s="200">
        <f t="shared" si="116"/>
        <v>3.7735849056603772E-2</v>
      </c>
      <c r="F57" s="200"/>
      <c r="G57" s="200"/>
      <c r="I57" s="201" t="s">
        <v>133</v>
      </c>
      <c r="J57" s="200">
        <f>IF(J42=0,"",(J49)/J43)</f>
        <v>8.7999999999999995E-2</v>
      </c>
      <c r="K57" s="200">
        <f t="shared" ref="K57:M57" si="117">IF(K42=0,"",(K49)/K43)</f>
        <v>3.0837004405286344E-2</v>
      </c>
      <c r="L57" s="200">
        <f t="shared" si="117"/>
        <v>5.7142857142857141E-2</v>
      </c>
      <c r="M57" s="200">
        <f t="shared" si="117"/>
        <v>0.11494252873563218</v>
      </c>
      <c r="N57" s="200"/>
      <c r="O57" s="202"/>
      <c r="Q57" s="199" t="s">
        <v>133</v>
      </c>
      <c r="R57" s="200" t="str">
        <f>IF(R42=0,"",(R49)/R43)</f>
        <v/>
      </c>
      <c r="S57" s="200" t="str">
        <f t="shared" ref="S57:U57" si="118">IF(S42=0,"",(S49)/S43)</f>
        <v/>
      </c>
      <c r="T57" s="200" t="str">
        <f t="shared" si="118"/>
        <v/>
      </c>
      <c r="U57" s="200" t="str">
        <f t="shared" si="118"/>
        <v/>
      </c>
      <c r="V57" s="200"/>
      <c r="W57" s="200"/>
      <c r="Y57" s="201" t="s">
        <v>133</v>
      </c>
      <c r="Z57" s="200" t="str">
        <f>IF(Z42=0,"",(Z49)/Z43)</f>
        <v/>
      </c>
      <c r="AA57" s="200" t="str">
        <f t="shared" ref="AA57:AC57" si="119">IF(AA42=0,"",(AA49)/AA43)</f>
        <v/>
      </c>
      <c r="AB57" s="200" t="str">
        <f t="shared" si="119"/>
        <v/>
      </c>
      <c r="AC57" s="200">
        <f t="shared" si="119"/>
        <v>0.19230769230769232</v>
      </c>
      <c r="AD57" s="200"/>
      <c r="AE57" s="202"/>
    </row>
    <row r="58" spans="1:31" ht="15" customHeight="1" thickBot="1" x14ac:dyDescent="0.3">
      <c r="A58" s="172" t="s">
        <v>112</v>
      </c>
      <c r="B58" s="171">
        <f t="shared" ref="B58:G58" si="120">B48-B44</f>
        <v>26.970000000000002</v>
      </c>
      <c r="C58" s="171">
        <f t="shared" si="120"/>
        <v>-15.43</v>
      </c>
      <c r="D58" s="171">
        <f t="shared" si="120"/>
        <v>4.1099999999999994</v>
      </c>
      <c r="E58" s="171">
        <f t="shared" si="120"/>
        <v>6.6999999999999993</v>
      </c>
      <c r="F58" s="171">
        <f t="shared" si="120"/>
        <v>0</v>
      </c>
      <c r="G58" s="171">
        <f t="shared" si="120"/>
        <v>22.350000000000009</v>
      </c>
      <c r="I58" s="170" t="s">
        <v>112</v>
      </c>
      <c r="J58" s="169">
        <f t="shared" ref="J58:O58" si="121">J48-J44</f>
        <v>49.790000000000006</v>
      </c>
      <c r="K58" s="169">
        <f t="shared" si="121"/>
        <v>10.719999999999999</v>
      </c>
      <c r="L58" s="169">
        <f t="shared" si="121"/>
        <v>42.769999999999996</v>
      </c>
      <c r="M58" s="169">
        <f t="shared" si="121"/>
        <v>29.36</v>
      </c>
      <c r="N58" s="169">
        <f t="shared" si="121"/>
        <v>0</v>
      </c>
      <c r="O58" s="168">
        <f t="shared" si="121"/>
        <v>132.64000000000004</v>
      </c>
      <c r="Q58" s="172" t="s">
        <v>112</v>
      </c>
      <c r="R58" s="171">
        <f t="shared" ref="R58:W58" si="122">R48-R44</f>
        <v>38.450000000000003</v>
      </c>
      <c r="S58" s="171">
        <f t="shared" si="122"/>
        <v>17.47</v>
      </c>
      <c r="T58" s="171">
        <f t="shared" si="122"/>
        <v>52.11</v>
      </c>
      <c r="U58" s="171">
        <f t="shared" si="122"/>
        <v>16.649999999999999</v>
      </c>
      <c r="V58" s="171">
        <f t="shared" si="122"/>
        <v>0</v>
      </c>
      <c r="W58" s="171">
        <f t="shared" si="122"/>
        <v>124.68</v>
      </c>
      <c r="Y58" s="170" t="s">
        <v>112</v>
      </c>
      <c r="Z58" s="169">
        <f t="shared" ref="Z58:AE58" si="123">Z48-Z44</f>
        <v>83.710000000000008</v>
      </c>
      <c r="AA58" s="169">
        <f t="shared" si="123"/>
        <v>63.79</v>
      </c>
      <c r="AB58" s="169">
        <f t="shared" si="123"/>
        <v>111.47</v>
      </c>
      <c r="AC58" s="169">
        <f t="shared" si="123"/>
        <v>28.29</v>
      </c>
      <c r="AD58" s="169">
        <f t="shared" si="123"/>
        <v>0</v>
      </c>
      <c r="AE58" s="168">
        <f t="shared" si="123"/>
        <v>287.26000000000005</v>
      </c>
    </row>
    <row r="59" spans="1:31" s="134" customFormat="1" ht="15" customHeight="1" thickTop="1" x14ac:dyDescent="0.25">
      <c r="B59" s="135">
        <f t="shared" ref="B59:G59" si="124">B58/B48</f>
        <v>0.70143042912873865</v>
      </c>
      <c r="C59" s="135">
        <f t="shared" si="124"/>
        <v>-0.88322839152833432</v>
      </c>
      <c r="D59" s="135">
        <f t="shared" si="124"/>
        <v>7.8871617731721355E-2</v>
      </c>
      <c r="E59" s="135">
        <f t="shared" si="124"/>
        <v>0.40240240240240238</v>
      </c>
      <c r="F59" s="135" t="e">
        <f t="shared" si="124"/>
        <v>#DIV/0!</v>
      </c>
      <c r="G59" s="135">
        <f t="shared" si="124"/>
        <v>0.1792589027911454</v>
      </c>
      <c r="I59"/>
      <c r="J59" s="135">
        <f t="shared" ref="J59:O59" si="125">J58/J48</f>
        <v>0.59479154222912434</v>
      </c>
      <c r="K59" s="135">
        <f t="shared" si="125"/>
        <v>0.16805141871766732</v>
      </c>
      <c r="L59" s="135">
        <f t="shared" si="125"/>
        <v>0.38369067910648602</v>
      </c>
      <c r="M59" s="135">
        <f t="shared" si="125"/>
        <v>0.50795847750865053</v>
      </c>
      <c r="N59" s="135" t="e">
        <f t="shared" si="125"/>
        <v>#DIV/0!</v>
      </c>
      <c r="O59" s="135">
        <f t="shared" si="125"/>
        <v>0.41872652081952216</v>
      </c>
      <c r="P59" s="187"/>
      <c r="R59" s="135">
        <f t="shared" ref="R59:W59" si="126">R58/R48</f>
        <v>1</v>
      </c>
      <c r="S59" s="135">
        <f t="shared" si="126"/>
        <v>1</v>
      </c>
      <c r="T59" s="135">
        <f t="shared" si="126"/>
        <v>1</v>
      </c>
      <c r="U59" s="135">
        <f t="shared" si="126"/>
        <v>1</v>
      </c>
      <c r="V59" s="135" t="e">
        <f t="shared" si="126"/>
        <v>#DIV/0!</v>
      </c>
      <c r="W59" s="135">
        <f t="shared" si="126"/>
        <v>1</v>
      </c>
      <c r="Y59"/>
      <c r="Z59" s="135">
        <f t="shared" ref="Z59:AE59" si="127">Z58/Z48</f>
        <v>1</v>
      </c>
      <c r="AA59" s="135">
        <f t="shared" si="127"/>
        <v>1</v>
      </c>
      <c r="AB59" s="135">
        <f t="shared" si="127"/>
        <v>1</v>
      </c>
      <c r="AC59" s="135">
        <f t="shared" si="127"/>
        <v>0.48944636678200693</v>
      </c>
      <c r="AD59" s="135" t="e">
        <f t="shared" si="127"/>
        <v>#DIV/0!</v>
      </c>
      <c r="AE59" s="135">
        <f t="shared" si="127"/>
        <v>0.90684092559270135</v>
      </c>
    </row>
    <row r="60" spans="1:31" s="187" customFormat="1" x14ac:dyDescent="0.25"/>
    <row r="61" spans="1:31" s="187" customFormat="1" x14ac:dyDescent="0.25"/>
    <row r="62" spans="1:31" s="187" customFormat="1" x14ac:dyDescent="0.25"/>
    <row r="63" spans="1:31" s="187" customFormat="1" x14ac:dyDescent="0.25"/>
    <row r="64" spans="1:31" s="187" customFormat="1" x14ac:dyDescent="0.25"/>
    <row r="65" s="187" customFormat="1" x14ac:dyDescent="0.25"/>
    <row r="66" s="187" customFormat="1" x14ac:dyDescent="0.25"/>
    <row r="67" s="187" customFormat="1" x14ac:dyDescent="0.25"/>
    <row r="68" s="187" customFormat="1" x14ac:dyDescent="0.25"/>
    <row r="69" s="187" customFormat="1" x14ac:dyDescent="0.25"/>
    <row r="70" s="187" customFormat="1" x14ac:dyDescent="0.25"/>
    <row r="71" s="187" customFormat="1" x14ac:dyDescent="0.25"/>
    <row r="72" s="187" customFormat="1" x14ac:dyDescent="0.25"/>
    <row r="73" s="187" customFormat="1" x14ac:dyDescent="0.25"/>
    <row r="74" s="187" customFormat="1" x14ac:dyDescent="0.25"/>
    <row r="75" s="187" customFormat="1" x14ac:dyDescent="0.25"/>
    <row r="76" s="187" customFormat="1" x14ac:dyDescent="0.25"/>
    <row r="77" s="187" customFormat="1" x14ac:dyDescent="0.25"/>
    <row r="78" s="187" customFormat="1" x14ac:dyDescent="0.25"/>
    <row r="79" s="187" customFormat="1" x14ac:dyDescent="0.25"/>
    <row r="80" s="187" customFormat="1" x14ac:dyDescent="0.25"/>
    <row r="81" s="187" customFormat="1" x14ac:dyDescent="0.25"/>
    <row r="82" s="187" customFormat="1" x14ac:dyDescent="0.25"/>
    <row r="83" s="187" customFormat="1" x14ac:dyDescent="0.25"/>
    <row r="84" s="187" customFormat="1" x14ac:dyDescent="0.25"/>
    <row r="85" s="187" customFormat="1" x14ac:dyDescent="0.25"/>
    <row r="86" s="187" customFormat="1" x14ac:dyDescent="0.25"/>
    <row r="87" s="187" customFormat="1" x14ac:dyDescent="0.25"/>
    <row r="88" s="187" customFormat="1" x14ac:dyDescent="0.25"/>
    <row r="89" s="187" customFormat="1" x14ac:dyDescent="0.25"/>
    <row r="90" s="187" customFormat="1" x14ac:dyDescent="0.25"/>
    <row r="91" s="187" customFormat="1" x14ac:dyDescent="0.25"/>
    <row r="92" s="187" customFormat="1" x14ac:dyDescent="0.25"/>
    <row r="93" s="187" customFormat="1" x14ac:dyDescent="0.25"/>
    <row r="94" s="187" customFormat="1" x14ac:dyDescent="0.25"/>
    <row r="95" s="187" customFormat="1" x14ac:dyDescent="0.25"/>
    <row r="96" s="187" customFormat="1" x14ac:dyDescent="0.25"/>
    <row r="97" s="187" customFormat="1" x14ac:dyDescent="0.25"/>
    <row r="98" s="187" customFormat="1" x14ac:dyDescent="0.25"/>
    <row r="99" s="187" customFormat="1" x14ac:dyDescent="0.25"/>
    <row r="100" s="187" customFormat="1" x14ac:dyDescent="0.25"/>
    <row r="101" s="187" customFormat="1" x14ac:dyDescent="0.25"/>
    <row r="102" s="187" customFormat="1" x14ac:dyDescent="0.25"/>
    <row r="103" s="187" customFormat="1" x14ac:dyDescent="0.25"/>
    <row r="104" s="187" customFormat="1" x14ac:dyDescent="0.25"/>
    <row r="105" s="187" customFormat="1" x14ac:dyDescent="0.25"/>
    <row r="106" s="187" customFormat="1" x14ac:dyDescent="0.25"/>
    <row r="107" s="187" customFormat="1" x14ac:dyDescent="0.25"/>
    <row r="108" s="187" customFormat="1" x14ac:dyDescent="0.25"/>
    <row r="109" s="187" customFormat="1" x14ac:dyDescent="0.25"/>
    <row r="110" s="187" customFormat="1" x14ac:dyDescent="0.25"/>
    <row r="111" s="187" customFormat="1" x14ac:dyDescent="0.25"/>
    <row r="112" s="187" customFormat="1" x14ac:dyDescent="0.25"/>
    <row r="113" s="187" customFormat="1" x14ac:dyDescent="0.25"/>
    <row r="114" s="187" customFormat="1" x14ac:dyDescent="0.25"/>
    <row r="115" s="187" customFormat="1" x14ac:dyDescent="0.25"/>
    <row r="116" s="187" customFormat="1" x14ac:dyDescent="0.25"/>
    <row r="117" s="187" customFormat="1" x14ac:dyDescent="0.25"/>
    <row r="118" s="187" customFormat="1" x14ac:dyDescent="0.25"/>
    <row r="119" s="187" customFormat="1" x14ac:dyDescent="0.25"/>
    <row r="120" s="187" customFormat="1" x14ac:dyDescent="0.25"/>
    <row r="121" s="187" customFormat="1" x14ac:dyDescent="0.25"/>
    <row r="122" s="187" customFormat="1" x14ac:dyDescent="0.25"/>
    <row r="123" s="187" customFormat="1" x14ac:dyDescent="0.25"/>
    <row r="124" s="187" customFormat="1" x14ac:dyDescent="0.25"/>
    <row r="125" s="187" customFormat="1" x14ac:dyDescent="0.25"/>
    <row r="126" s="187" customFormat="1" x14ac:dyDescent="0.25"/>
    <row r="127" s="187" customFormat="1" x14ac:dyDescent="0.25"/>
    <row r="128" s="187" customFormat="1" x14ac:dyDescent="0.25"/>
    <row r="129" s="187" customFormat="1" x14ac:dyDescent="0.25"/>
    <row r="130" s="187" customFormat="1" x14ac:dyDescent="0.25"/>
    <row r="131" s="187" customFormat="1" x14ac:dyDescent="0.25"/>
    <row r="132" s="187" customFormat="1" x14ac:dyDescent="0.25"/>
    <row r="133" s="187" customFormat="1" x14ac:dyDescent="0.25"/>
    <row r="134" s="187" customFormat="1" x14ac:dyDescent="0.25"/>
    <row r="135" s="187" customFormat="1" x14ac:dyDescent="0.25"/>
    <row r="136" s="187" customFormat="1" x14ac:dyDescent="0.25"/>
    <row r="137" s="187" customFormat="1" x14ac:dyDescent="0.25"/>
    <row r="138" s="187" customFormat="1" x14ac:dyDescent="0.25"/>
    <row r="139" s="187" customFormat="1" x14ac:dyDescent="0.25"/>
    <row r="140" s="187" customFormat="1" x14ac:dyDescent="0.25"/>
    <row r="141" s="187" customFormat="1" x14ac:dyDescent="0.25"/>
    <row r="142" s="187" customFormat="1" x14ac:dyDescent="0.25"/>
    <row r="143" s="187" customFormat="1" x14ac:dyDescent="0.25"/>
    <row r="144" s="187" customFormat="1" x14ac:dyDescent="0.25"/>
    <row r="145" s="187" customFormat="1" x14ac:dyDescent="0.25"/>
    <row r="146" s="187" customFormat="1" x14ac:dyDescent="0.25"/>
    <row r="147" s="187" customFormat="1" x14ac:dyDescent="0.25"/>
    <row r="148" s="187" customFormat="1" x14ac:dyDescent="0.25"/>
    <row r="149" s="187" customFormat="1" x14ac:dyDescent="0.25"/>
    <row r="150" s="187" customFormat="1" x14ac:dyDescent="0.25"/>
    <row r="151" s="187" customFormat="1" x14ac:dyDescent="0.25"/>
    <row r="152" s="187" customFormat="1" x14ac:dyDescent="0.25"/>
    <row r="153" s="187" customFormat="1" x14ac:dyDescent="0.25"/>
    <row r="154" s="187" customFormat="1" x14ac:dyDescent="0.25"/>
    <row r="155" s="187" customFormat="1" x14ac:dyDescent="0.25"/>
    <row r="156" s="187" customFormat="1" x14ac:dyDescent="0.25"/>
    <row r="157" s="187" customFormat="1" x14ac:dyDescent="0.25"/>
    <row r="158" s="187" customFormat="1" x14ac:dyDescent="0.25"/>
    <row r="159" s="187" customFormat="1" x14ac:dyDescent="0.25"/>
    <row r="160" s="187" customFormat="1" x14ac:dyDescent="0.25"/>
    <row r="161" s="187" customFormat="1" x14ac:dyDescent="0.25"/>
    <row r="162" s="187" customFormat="1" x14ac:dyDescent="0.25"/>
    <row r="163" s="187" customFormat="1" x14ac:dyDescent="0.25"/>
    <row r="164" s="187" customFormat="1" x14ac:dyDescent="0.25"/>
    <row r="165" s="187" customFormat="1" x14ac:dyDescent="0.25"/>
    <row r="166" s="187" customFormat="1" x14ac:dyDescent="0.25"/>
    <row r="167" s="187" customFormat="1" x14ac:dyDescent="0.25"/>
    <row r="168" s="187" customFormat="1" x14ac:dyDescent="0.25"/>
    <row r="169" s="187" customFormat="1" x14ac:dyDescent="0.25"/>
    <row r="170" s="187" customFormat="1" x14ac:dyDescent="0.25"/>
    <row r="171" s="187" customFormat="1" x14ac:dyDescent="0.25"/>
    <row r="172" s="187" customFormat="1" x14ac:dyDescent="0.25"/>
    <row r="173" s="187" customFormat="1" x14ac:dyDescent="0.25"/>
    <row r="174" s="187" customFormat="1" x14ac:dyDescent="0.25"/>
    <row r="175" s="187" customFormat="1" x14ac:dyDescent="0.25"/>
    <row r="176" s="187" customFormat="1" x14ac:dyDescent="0.25"/>
    <row r="177" s="187" customFormat="1" x14ac:dyDescent="0.25"/>
    <row r="178" s="187" customFormat="1" x14ac:dyDescent="0.25"/>
    <row r="179" s="187" customFormat="1" x14ac:dyDescent="0.25"/>
    <row r="180" s="187" customFormat="1" x14ac:dyDescent="0.25"/>
    <row r="181" s="187" customFormat="1" x14ac:dyDescent="0.25"/>
    <row r="182" s="187" customFormat="1" x14ac:dyDescent="0.25"/>
    <row r="183" s="187" customFormat="1" x14ac:dyDescent="0.25"/>
    <row r="184" s="187" customFormat="1" x14ac:dyDescent="0.25"/>
    <row r="185" s="187" customFormat="1" x14ac:dyDescent="0.25"/>
    <row r="186" s="187" customFormat="1" x14ac:dyDescent="0.25"/>
    <row r="187" s="187" customFormat="1" x14ac:dyDescent="0.25"/>
    <row r="188" s="187" customFormat="1" x14ac:dyDescent="0.25"/>
    <row r="189" s="187" customFormat="1" x14ac:dyDescent="0.25"/>
    <row r="190" s="187" customFormat="1" x14ac:dyDescent="0.25"/>
    <row r="191" s="187" customFormat="1" x14ac:dyDescent="0.25"/>
    <row r="192" s="187" customFormat="1" x14ac:dyDescent="0.25"/>
    <row r="193" s="187" customFormat="1" x14ac:dyDescent="0.25"/>
    <row r="194" s="187" customFormat="1" x14ac:dyDescent="0.25"/>
    <row r="195" s="187" customFormat="1" x14ac:dyDescent="0.25"/>
    <row r="196" s="187" customFormat="1" x14ac:dyDescent="0.25"/>
    <row r="197" s="187" customFormat="1" x14ac:dyDescent="0.25"/>
    <row r="198" s="187" customFormat="1" x14ac:dyDescent="0.25"/>
    <row r="199" s="187" customFormat="1" x14ac:dyDescent="0.25"/>
    <row r="200" s="187" customFormat="1" x14ac:dyDescent="0.25"/>
    <row r="201" s="187" customFormat="1" x14ac:dyDescent="0.25"/>
    <row r="202" s="187" customFormat="1" x14ac:dyDescent="0.25"/>
    <row r="203" s="187" customFormat="1" x14ac:dyDescent="0.25"/>
    <row r="204" s="187" customFormat="1" x14ac:dyDescent="0.25"/>
    <row r="205" s="187" customFormat="1" x14ac:dyDescent="0.25"/>
    <row r="206" s="187" customFormat="1" x14ac:dyDescent="0.25"/>
    <row r="207" s="187" customFormat="1" x14ac:dyDescent="0.25"/>
    <row r="208" s="187" customFormat="1" x14ac:dyDescent="0.25"/>
    <row r="209" s="187" customFormat="1" x14ac:dyDescent="0.25"/>
    <row r="210" s="187" customFormat="1" x14ac:dyDescent="0.25"/>
    <row r="211" s="187" customFormat="1" x14ac:dyDescent="0.25"/>
    <row r="212" s="187" customFormat="1" x14ac:dyDescent="0.25"/>
    <row r="213" s="187" customFormat="1" x14ac:dyDescent="0.25"/>
    <row r="214" s="187" customFormat="1" x14ac:dyDescent="0.25"/>
    <row r="215" s="187" customFormat="1" x14ac:dyDescent="0.25"/>
    <row r="216" s="187" customFormat="1" x14ac:dyDescent="0.25"/>
    <row r="217" s="187" customFormat="1" x14ac:dyDescent="0.25"/>
    <row r="218" s="187" customFormat="1" x14ac:dyDescent="0.25"/>
    <row r="219" s="187" customFormat="1" x14ac:dyDescent="0.25"/>
    <row r="220" s="187" customFormat="1" x14ac:dyDescent="0.25"/>
    <row r="221" s="187" customFormat="1" x14ac:dyDescent="0.25"/>
    <row r="222" s="187" customFormat="1" x14ac:dyDescent="0.25"/>
    <row r="223" s="187" customFormat="1" x14ac:dyDescent="0.25"/>
    <row r="224" s="187" customFormat="1" x14ac:dyDescent="0.25"/>
    <row r="225" s="187" customFormat="1" x14ac:dyDescent="0.25"/>
    <row r="226" s="187" customFormat="1" x14ac:dyDescent="0.25"/>
    <row r="227" s="187" customFormat="1" x14ac:dyDescent="0.25"/>
    <row r="228" s="187" customFormat="1" x14ac:dyDescent="0.25"/>
    <row r="229" s="187" customFormat="1" x14ac:dyDescent="0.25"/>
    <row r="230" s="187" customFormat="1" x14ac:dyDescent="0.25"/>
    <row r="231" s="187" customFormat="1" x14ac:dyDescent="0.25"/>
    <row r="232" s="187" customFormat="1" x14ac:dyDescent="0.25"/>
    <row r="233" s="187" customFormat="1" x14ac:dyDescent="0.25"/>
    <row r="234" s="187" customFormat="1" x14ac:dyDescent="0.25"/>
    <row r="235" s="187" customFormat="1" x14ac:dyDescent="0.25"/>
    <row r="236" s="187" customFormat="1" x14ac:dyDescent="0.25"/>
    <row r="237" s="187" customFormat="1" x14ac:dyDescent="0.25"/>
    <row r="238" s="187" customFormat="1" x14ac:dyDescent="0.25"/>
    <row r="239" s="187" customFormat="1" x14ac:dyDescent="0.25"/>
    <row r="240" s="187" customFormat="1" x14ac:dyDescent="0.25"/>
    <row r="241" s="187" customFormat="1" x14ac:dyDescent="0.25"/>
    <row r="242" s="187" customFormat="1" x14ac:dyDescent="0.25"/>
    <row r="243" s="187" customFormat="1" x14ac:dyDescent="0.25"/>
    <row r="244" s="187" customFormat="1" x14ac:dyDescent="0.25"/>
    <row r="245" s="187" customFormat="1" x14ac:dyDescent="0.25"/>
    <row r="246" s="187" customFormat="1" x14ac:dyDescent="0.25"/>
    <row r="247" s="187" customFormat="1" x14ac:dyDescent="0.25"/>
    <row r="248" s="187" customFormat="1" x14ac:dyDescent="0.25"/>
    <row r="249" s="187" customFormat="1" x14ac:dyDescent="0.25"/>
    <row r="250" s="187" customFormat="1" x14ac:dyDescent="0.25"/>
    <row r="251" s="187" customFormat="1" x14ac:dyDescent="0.25"/>
    <row r="252" s="187" customFormat="1" x14ac:dyDescent="0.25"/>
    <row r="253" s="187" customFormat="1" x14ac:dyDescent="0.25"/>
    <row r="254" s="187" customFormat="1" x14ac:dyDescent="0.25"/>
    <row r="255" s="187" customFormat="1" x14ac:dyDescent="0.25"/>
    <row r="256" s="187" customFormat="1" x14ac:dyDescent="0.25"/>
    <row r="257" s="187" customFormat="1" x14ac:dyDescent="0.25"/>
    <row r="258" s="187" customFormat="1" x14ac:dyDescent="0.25"/>
    <row r="259" s="187" customFormat="1" x14ac:dyDescent="0.25"/>
    <row r="260" s="187" customFormat="1" x14ac:dyDescent="0.25"/>
    <row r="261" s="187" customFormat="1" x14ac:dyDescent="0.25"/>
    <row r="262" s="187" customFormat="1" x14ac:dyDescent="0.25"/>
    <row r="263" s="187" customFormat="1" x14ac:dyDescent="0.25"/>
    <row r="264" s="187" customFormat="1" x14ac:dyDescent="0.25"/>
    <row r="265" s="187" customFormat="1" x14ac:dyDescent="0.25"/>
    <row r="266" s="187" customFormat="1" x14ac:dyDescent="0.25"/>
    <row r="267" s="187" customFormat="1" x14ac:dyDescent="0.25"/>
    <row r="268" s="187" customFormat="1" x14ac:dyDescent="0.25"/>
    <row r="269" s="187" customFormat="1" x14ac:dyDescent="0.25"/>
    <row r="270" s="187" customFormat="1" x14ac:dyDescent="0.25"/>
    <row r="271" s="187" customFormat="1" x14ac:dyDescent="0.25"/>
    <row r="272" s="187" customFormat="1" x14ac:dyDescent="0.25"/>
    <row r="273" s="187" customFormat="1" x14ac:dyDescent="0.25"/>
    <row r="274" s="187" customFormat="1" x14ac:dyDescent="0.25"/>
    <row r="275" s="187" customFormat="1" x14ac:dyDescent="0.25"/>
    <row r="276" s="187" customFormat="1" x14ac:dyDescent="0.25"/>
    <row r="277" s="187" customFormat="1" x14ac:dyDescent="0.25"/>
    <row r="278" s="187" customFormat="1" x14ac:dyDescent="0.25"/>
    <row r="279" s="187" customFormat="1" x14ac:dyDescent="0.25"/>
    <row r="280" s="187" customFormat="1" x14ac:dyDescent="0.25"/>
    <row r="281" s="187" customFormat="1" x14ac:dyDescent="0.25"/>
    <row r="282" s="187" customFormat="1" x14ac:dyDescent="0.25"/>
    <row r="283" s="187" customFormat="1" x14ac:dyDescent="0.25"/>
    <row r="284" s="187" customFormat="1" x14ac:dyDescent="0.25"/>
    <row r="285" s="187" customFormat="1" x14ac:dyDescent="0.25"/>
    <row r="286" s="187" customFormat="1" x14ac:dyDescent="0.25"/>
    <row r="287" s="187" customFormat="1" x14ac:dyDescent="0.25"/>
    <row r="288" s="187" customFormat="1" x14ac:dyDescent="0.25"/>
    <row r="289" s="187" customFormat="1" x14ac:dyDescent="0.25"/>
    <row r="290" s="187" customFormat="1" x14ac:dyDescent="0.25"/>
    <row r="291" s="187" customFormat="1" x14ac:dyDescent="0.25"/>
    <row r="292" s="187" customFormat="1" x14ac:dyDescent="0.25"/>
    <row r="293" s="187" customFormat="1" x14ac:dyDescent="0.25"/>
    <row r="294" s="187" customFormat="1" x14ac:dyDescent="0.25"/>
    <row r="295" s="187" customFormat="1" x14ac:dyDescent="0.25"/>
    <row r="296" s="187" customFormat="1" x14ac:dyDescent="0.25"/>
    <row r="297" s="187" customFormat="1" x14ac:dyDescent="0.25"/>
    <row r="298" s="187" customFormat="1" x14ac:dyDescent="0.25"/>
    <row r="299" s="187" customFormat="1" x14ac:dyDescent="0.25"/>
    <row r="300" s="187" customFormat="1" x14ac:dyDescent="0.25"/>
    <row r="301" s="187" customFormat="1" x14ac:dyDescent="0.25"/>
    <row r="302" s="187" customFormat="1" x14ac:dyDescent="0.25"/>
    <row r="303" s="187" customFormat="1" x14ac:dyDescent="0.25"/>
    <row r="304" s="187" customFormat="1" x14ac:dyDescent="0.25"/>
    <row r="305" spans="16:16" s="187" customFormat="1" x14ac:dyDescent="0.25"/>
    <row r="306" spans="16:16" s="187" customFormat="1" x14ac:dyDescent="0.25"/>
    <row r="307" spans="16:16" s="187" customFormat="1" x14ac:dyDescent="0.25"/>
    <row r="308" spans="16:16" s="187" customFormat="1" x14ac:dyDescent="0.25"/>
    <row r="309" spans="16:16" s="187" customFormat="1" x14ac:dyDescent="0.25"/>
    <row r="310" spans="16:16" s="187" customFormat="1" x14ac:dyDescent="0.25"/>
    <row r="311" spans="16:16" s="187" customFormat="1" x14ac:dyDescent="0.25"/>
    <row r="312" spans="16:16" s="187" customFormat="1" x14ac:dyDescent="0.25"/>
    <row r="313" spans="16:16" s="187" customFormat="1" x14ac:dyDescent="0.25"/>
    <row r="314" spans="16:16" s="187" customFormat="1" x14ac:dyDescent="0.25"/>
    <row r="315" spans="16:16" s="187" customFormat="1" x14ac:dyDescent="0.25"/>
    <row r="316" spans="16:16" s="187" customFormat="1" x14ac:dyDescent="0.25"/>
    <row r="317" spans="16:16" s="134" customFormat="1" x14ac:dyDescent="0.25">
      <c r="P317" s="187"/>
    </row>
    <row r="318" spans="16:16" s="134" customFormat="1" x14ac:dyDescent="0.25">
      <c r="P318" s="187"/>
    </row>
    <row r="319" spans="16:16" s="134" customFormat="1" x14ac:dyDescent="0.25">
      <c r="P319" s="187"/>
    </row>
    <row r="320" spans="16:16" s="134" customFormat="1" x14ac:dyDescent="0.25">
      <c r="P320" s="187"/>
    </row>
    <row r="321" spans="16:16" s="134" customFormat="1" x14ac:dyDescent="0.25">
      <c r="P321" s="187"/>
    </row>
    <row r="322" spans="16:16" s="134" customFormat="1" x14ac:dyDescent="0.25">
      <c r="P322" s="187"/>
    </row>
    <row r="323" spans="16:16" s="134" customFormat="1" x14ac:dyDescent="0.25">
      <c r="P323" s="187"/>
    </row>
    <row r="324" spans="16:16" s="134" customFormat="1" x14ac:dyDescent="0.25">
      <c r="P324" s="187"/>
    </row>
    <row r="325" spans="16:16" s="134" customFormat="1" x14ac:dyDescent="0.25">
      <c r="P325" s="187"/>
    </row>
    <row r="326" spans="16:16" s="134" customFormat="1" x14ac:dyDescent="0.25">
      <c r="P326" s="187"/>
    </row>
  </sheetData>
  <mergeCells count="4">
    <mergeCell ref="A2:O2"/>
    <mergeCell ref="A1:O1"/>
    <mergeCell ref="Q1:AE1"/>
    <mergeCell ref="Q2:AE2"/>
  </mergeCells>
  <conditionalFormatting sqref="B20:G20 J20:O20 B39:G39 J39:O39 B58:G58 J58:O58">
    <cfRule type="cellIs" dxfId="3" priority="2" operator="lessThan">
      <formula>0</formula>
    </cfRule>
  </conditionalFormatting>
  <conditionalFormatting sqref="R20:W20 Z20:AE20 R39:W39 Z39:AE39 R58:W58 Z58:AE58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P&amp;L Dashboard</vt:lpstr>
      <vt:lpstr>Ads Dashboard</vt:lpstr>
      <vt:lpstr>P&amp;L</vt:lpstr>
      <vt:lpstr>Ads Summary</vt:lpstr>
      <vt:lpstr>Sales Summary</vt:lpstr>
      <vt:lpstr>Income &amp; Sales Data</vt:lpstr>
      <vt:lpstr>Non-Ad Expense Data</vt:lpstr>
      <vt:lpstr>Ad ExpenseData</vt:lpstr>
      <vt:lpstr>AAS Series 2 Data</vt:lpstr>
      <vt:lpstr>AAS Series 1 Data</vt:lpstr>
      <vt:lpstr>Dropdowns</vt:lpstr>
      <vt:lpstr>'Ads Dashboard'!Print_Area</vt:lpstr>
      <vt:lpstr>'P&amp;L'!Print_Area</vt:lpstr>
      <vt:lpstr>'P&amp;L Dashboard'!Print_Area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Gilbert</dc:creator>
  <cp:lastModifiedBy>Joe Gilbert</cp:lastModifiedBy>
  <cp:lastPrinted>2022-05-15T15:19:43Z</cp:lastPrinted>
  <dcterms:created xsi:type="dcterms:W3CDTF">2021-06-22T21:13:11Z</dcterms:created>
  <dcterms:modified xsi:type="dcterms:W3CDTF">2023-05-20T13:58:21Z</dcterms:modified>
</cp:coreProperties>
</file>