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4647a6742cd83f/Documents/Book Projects/"/>
    </mc:Choice>
  </mc:AlternateContent>
  <xr:revisionPtr revIDLastSave="5" documentId="8_{B9A3C190-E40A-4958-BAB8-0AE64DA76BC6}" xr6:coauthVersionLast="47" xr6:coauthVersionMax="47" xr10:uidLastSave="{ACC42668-5F73-4567-8100-2B83CC46683D}"/>
  <bookViews>
    <workbookView xWindow="-120" yWindow="-120" windowWidth="29040" windowHeight="17520" xr2:uid="{03A0C9D0-3C9F-4187-83D4-5F89571DF27A}"/>
  </bookViews>
  <sheets>
    <sheet name="Kingdom War" sheetId="1" r:id="rId1"/>
  </sheets>
  <externalReferences>
    <externalReference r:id="rId2"/>
  </externalReferences>
  <definedNames>
    <definedName name="_xlnm._FilterDatabase" localSheetId="0" hidden="1">'Kingdom War'!$A$2:$AL$2</definedName>
    <definedName name="_xlnm.Print_Titles" localSheetId="0">'Kingdom War'!$A:$A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3" i="1"/>
  <c r="J54" i="1"/>
  <c r="C54" i="1"/>
  <c r="J53" i="1"/>
  <c r="C53" i="1"/>
  <c r="J52" i="1"/>
  <c r="C52" i="1"/>
  <c r="J51" i="1"/>
  <c r="C51" i="1"/>
  <c r="J50" i="1"/>
  <c r="C50" i="1"/>
  <c r="J49" i="1"/>
  <c r="C49" i="1"/>
  <c r="J48" i="1"/>
  <c r="C48" i="1"/>
  <c r="J47" i="1"/>
  <c r="C47" i="1"/>
  <c r="J46" i="1"/>
  <c r="C46" i="1"/>
  <c r="J45" i="1"/>
  <c r="C45" i="1"/>
  <c r="J44" i="1"/>
  <c r="C44" i="1"/>
  <c r="J43" i="1"/>
  <c r="C43" i="1"/>
  <c r="J42" i="1"/>
  <c r="C42" i="1"/>
  <c r="J41" i="1"/>
  <c r="C41" i="1"/>
  <c r="Q40" i="1"/>
  <c r="O40" i="1"/>
  <c r="R40" i="1" s="1"/>
  <c r="J40" i="1" s="1"/>
  <c r="M40" i="1"/>
  <c r="Q39" i="1"/>
  <c r="O39" i="1"/>
  <c r="R39" i="1" s="1"/>
  <c r="M39" i="1"/>
  <c r="Q38" i="1"/>
  <c r="O38" i="1"/>
  <c r="R38" i="1" s="1"/>
  <c r="J38" i="1" s="1"/>
  <c r="M38" i="1"/>
  <c r="Q37" i="1"/>
  <c r="O37" i="1"/>
  <c r="R37" i="1" s="1"/>
  <c r="J37" i="1" s="1"/>
  <c r="M37" i="1"/>
  <c r="Q36" i="1"/>
  <c r="O36" i="1"/>
  <c r="R36" i="1" s="1"/>
  <c r="J36" i="1" s="1"/>
  <c r="M36" i="1"/>
  <c r="Q35" i="1"/>
  <c r="O35" i="1"/>
  <c r="R35" i="1" s="1"/>
  <c r="J35" i="1" s="1"/>
  <c r="M35" i="1"/>
  <c r="R34" i="1"/>
  <c r="Q34" i="1"/>
  <c r="O34" i="1"/>
  <c r="M34" i="1"/>
  <c r="J34" i="1"/>
  <c r="Q33" i="1"/>
  <c r="O33" i="1"/>
  <c r="R33" i="1" s="1"/>
  <c r="J33" i="1" s="1"/>
  <c r="M33" i="1"/>
  <c r="Q32" i="1"/>
  <c r="O32" i="1"/>
  <c r="R32" i="1" s="1"/>
  <c r="J32" i="1" s="1"/>
  <c r="M32" i="1"/>
  <c r="R31" i="1"/>
  <c r="Q31" i="1"/>
  <c r="O31" i="1"/>
  <c r="M31" i="1"/>
  <c r="J31" i="1"/>
  <c r="Q30" i="1"/>
  <c r="O30" i="1"/>
  <c r="R30" i="1" s="1"/>
  <c r="J30" i="1" s="1"/>
  <c r="M30" i="1"/>
  <c r="Q29" i="1"/>
  <c r="O29" i="1"/>
  <c r="R29" i="1" s="1"/>
  <c r="J29" i="1" s="1"/>
  <c r="M29" i="1"/>
  <c r="Q28" i="1"/>
  <c r="O28" i="1"/>
  <c r="R28" i="1" s="1"/>
  <c r="J28" i="1" s="1"/>
  <c r="M28" i="1"/>
  <c r="Q27" i="1"/>
  <c r="O27" i="1"/>
  <c r="R27" i="1" s="1"/>
  <c r="J27" i="1" s="1"/>
  <c r="M27" i="1"/>
  <c r="R26" i="1"/>
  <c r="Q26" i="1"/>
  <c r="O26" i="1"/>
  <c r="M26" i="1"/>
  <c r="J26" i="1"/>
  <c r="Q25" i="1"/>
  <c r="O25" i="1"/>
  <c r="R25" i="1" s="1"/>
  <c r="J25" i="1" s="1"/>
  <c r="M25" i="1"/>
  <c r="Q24" i="1"/>
  <c r="O24" i="1"/>
  <c r="R24" i="1" s="1"/>
  <c r="J24" i="1" s="1"/>
  <c r="M24" i="1"/>
  <c r="Q23" i="1"/>
  <c r="O23" i="1"/>
  <c r="R23" i="1" s="1"/>
  <c r="J23" i="1" s="1"/>
  <c r="M23" i="1"/>
  <c r="R22" i="1"/>
  <c r="Q22" i="1"/>
  <c r="O22" i="1"/>
  <c r="M22" i="1"/>
  <c r="J22" i="1"/>
  <c r="R21" i="1"/>
  <c r="Q21" i="1"/>
  <c r="O21" i="1"/>
  <c r="M21" i="1"/>
  <c r="J21" i="1"/>
  <c r="R20" i="1"/>
  <c r="Q20" i="1"/>
  <c r="O20" i="1"/>
  <c r="M20" i="1"/>
  <c r="J20" i="1"/>
  <c r="Q19" i="1"/>
  <c r="O19" i="1"/>
  <c r="R19" i="1" s="1"/>
  <c r="J19" i="1" s="1"/>
  <c r="M19" i="1"/>
  <c r="Q18" i="1"/>
  <c r="O18" i="1"/>
  <c r="R18" i="1" s="1"/>
  <c r="J18" i="1" s="1"/>
  <c r="M18" i="1"/>
  <c r="Q17" i="1"/>
  <c r="O17" i="1"/>
  <c r="R17" i="1" s="1"/>
  <c r="J17" i="1" s="1"/>
  <c r="M17" i="1"/>
  <c r="R16" i="1"/>
  <c r="Q16" i="1"/>
  <c r="O16" i="1"/>
  <c r="M16" i="1"/>
  <c r="J16" i="1"/>
  <c r="R15" i="1"/>
  <c r="Q15" i="1"/>
  <c r="O15" i="1"/>
  <c r="M15" i="1"/>
  <c r="J15" i="1"/>
  <c r="R14" i="1"/>
  <c r="Q14" i="1"/>
  <c r="O14" i="1"/>
  <c r="M14" i="1"/>
  <c r="J14" i="1"/>
  <c r="R13" i="1"/>
  <c r="Q13" i="1"/>
  <c r="O13" i="1"/>
  <c r="M13" i="1"/>
  <c r="J13" i="1"/>
  <c r="R12" i="1"/>
  <c r="Q12" i="1"/>
  <c r="O12" i="1"/>
  <c r="M12" i="1"/>
  <c r="J12" i="1"/>
  <c r="Q11" i="1"/>
  <c r="O11" i="1"/>
  <c r="R11" i="1" s="1"/>
  <c r="J11" i="1" s="1"/>
  <c r="M11" i="1"/>
  <c r="Q10" i="1"/>
  <c r="O10" i="1"/>
  <c r="R10" i="1" s="1"/>
  <c r="J10" i="1" s="1"/>
  <c r="M10" i="1"/>
  <c r="Q9" i="1"/>
  <c r="O9" i="1"/>
  <c r="R9" i="1" s="1"/>
  <c r="J9" i="1" s="1"/>
  <c r="M9" i="1"/>
  <c r="R8" i="1"/>
  <c r="Q8" i="1"/>
  <c r="O8" i="1"/>
  <c r="M8" i="1"/>
  <c r="J8" i="1"/>
  <c r="R7" i="1"/>
  <c r="Q7" i="1"/>
  <c r="O7" i="1"/>
  <c r="M7" i="1"/>
  <c r="J7" i="1"/>
  <c r="R6" i="1"/>
  <c r="Q6" i="1"/>
  <c r="O6" i="1"/>
  <c r="M6" i="1"/>
  <c r="J6" i="1"/>
  <c r="J5" i="1"/>
  <c r="R4" i="1"/>
  <c r="J4" i="1" s="1"/>
  <c r="Q4" i="1"/>
  <c r="O4" i="1"/>
  <c r="M4" i="1"/>
  <c r="R3" i="1"/>
  <c r="Q3" i="1"/>
  <c r="O3" i="1"/>
  <c r="M3" i="1"/>
  <c r="J39" i="1" l="1"/>
</calcChain>
</file>

<file path=xl/sharedStrings.xml><?xml version="1.0" encoding="utf-8"?>
<sst xmlns="http://schemas.openxmlformats.org/spreadsheetml/2006/main" count="303" uniqueCount="206">
  <si>
    <t>TIER 1 CRITERIA</t>
  </si>
  <si>
    <t>FRIENDS/CONNECTED/FOLLOWING</t>
  </si>
  <si>
    <t>PRICING STRATEGY</t>
  </si>
  <si>
    <t>MY PROMO OF THEM</t>
  </si>
  <si>
    <t>Author</t>
  </si>
  <si>
    <t>Title</t>
  </si>
  <si>
    <t>Avg Score</t>
  </si>
  <si>
    <t>Categoty Match</t>
  </si>
  <si>
    <t>3rd person past tense</t>
  </si>
  <si>
    <t>Epic Fantasy</t>
  </si>
  <si>
    <t>Hero Saving World</t>
  </si>
  <si>
    <t>Medieval Setting</t>
  </si>
  <si>
    <t>Mid-Magic</t>
  </si>
  <si>
    <t>eBook Sell Thru Power Rank</t>
  </si>
  <si>
    <t>Book 1 Mo Sales #</t>
  </si>
  <si>
    <t>Book 2 Mo Sales #</t>
  </si>
  <si>
    <t>Book 2 Sell-Thru %</t>
  </si>
  <si>
    <t>Book 3 Mo Sales #</t>
  </si>
  <si>
    <t>Book 3 Sell Thru</t>
  </si>
  <si>
    <t>Book 4 Mo Sales #</t>
  </si>
  <si>
    <t>Book 4 Sell Thru</t>
  </si>
  <si>
    <t>3-book Sell Thru</t>
  </si>
  <si>
    <t>Genre Details</t>
  </si>
  <si>
    <t>Bookbub Followers</t>
  </si>
  <si>
    <t>Notes</t>
  </si>
  <si>
    <t>Facebook</t>
  </si>
  <si>
    <t>Instagram</t>
  </si>
  <si>
    <t>Newsletter</t>
  </si>
  <si>
    <t>Bookbub</t>
  </si>
  <si>
    <t>Goodreads</t>
  </si>
  <si>
    <t>Amazon</t>
  </si>
  <si>
    <t>Boxed Set Pricing (#)</t>
  </si>
  <si>
    <t>Individual eBook Pricing</t>
  </si>
  <si>
    <t>Individual Paperback Pricing</t>
  </si>
  <si>
    <t>Individual Audiobook Pricing</t>
  </si>
  <si>
    <t>Promoted on my Insta Feed</t>
  </si>
  <si>
    <t>Promoted on my Facebook Feed</t>
  </si>
  <si>
    <t>Review Left</t>
  </si>
  <si>
    <t>KU</t>
  </si>
  <si>
    <t>Website</t>
  </si>
  <si>
    <t>Email Address</t>
  </si>
  <si>
    <t>Pre-Launch Swap Sent</t>
  </si>
  <si>
    <t>Michael Webb</t>
  </si>
  <si>
    <t xml:space="preserve">The Shadow Knights </t>
  </si>
  <si>
    <t>Book 2 release Dec 2021</t>
  </si>
  <si>
    <t>Michael R. Miller</t>
  </si>
  <si>
    <t>Ascendant</t>
  </si>
  <si>
    <t>Christopher Mitchell</t>
  </si>
  <si>
    <t>The Mortal Blade</t>
  </si>
  <si>
    <t>AE Rayne</t>
  </si>
  <si>
    <t>Winter's Fury</t>
  </si>
  <si>
    <t>Norse</t>
  </si>
  <si>
    <t>YES</t>
  </si>
  <si>
    <t>None Found</t>
  </si>
  <si>
    <t>26.94 (6/6)</t>
  </si>
  <si>
    <t>0.99, 4.99, 4.99, 4.99</t>
  </si>
  <si>
    <t>18.99, 17.76, 17.99, 18.99</t>
  </si>
  <si>
    <t>38.99, 34.99, 34.99, 39.37</t>
  </si>
  <si>
    <t>David A. Wells</t>
  </si>
  <si>
    <t>Sovereign of the Seven Isles</t>
  </si>
  <si>
    <t>7.99 (4/7)</t>
  </si>
  <si>
    <t>0.99, 3.99, 3.99</t>
  </si>
  <si>
    <t>9.95, 9.95, 9.95</t>
  </si>
  <si>
    <t>30.99, 30.99, 30.99</t>
  </si>
  <si>
    <t>http://davidawells.me/</t>
  </si>
  <si>
    <t>Duncan M. Hamilton</t>
  </si>
  <si>
    <t>Dragonslayer, The Squire</t>
  </si>
  <si>
    <t>20.97 (3/3)</t>
  </si>
  <si>
    <t>6.99, 6.99, 6.99</t>
  </si>
  <si>
    <t>17.99, 17.99, 17.99</t>
  </si>
  <si>
    <t>27.55, 27.55, 27.55</t>
  </si>
  <si>
    <t>https://duncanmhamilton.com/</t>
  </si>
  <si>
    <t>Will Wight</t>
  </si>
  <si>
    <t xml:space="preserve">Cradle </t>
  </si>
  <si>
    <t>J.D.L. Rosell</t>
  </si>
  <si>
    <t>Legend of Tal</t>
  </si>
  <si>
    <t>Book 4 release August 2022</t>
  </si>
  <si>
    <t>Aaron Hodges</t>
  </si>
  <si>
    <t>Descendents of the Fall</t>
  </si>
  <si>
    <t>B.T. Narro</t>
  </si>
  <si>
    <t>The Roots of Wrath</t>
  </si>
  <si>
    <t>YA</t>
  </si>
  <si>
    <t>18.96 (4/4)</t>
  </si>
  <si>
    <t>3.99, 4.99, 4.99, 4.99</t>
  </si>
  <si>
    <t>14.99, 16.99, 14.99, 14.99</t>
  </si>
  <si>
    <t>29.99, 29.99, 29.99, 29.99</t>
  </si>
  <si>
    <t>Davis Ashura</t>
  </si>
  <si>
    <t>Testament of Steel</t>
  </si>
  <si>
    <t>Asian</t>
  </si>
  <si>
    <t>16.97 (3/3)</t>
  </si>
  <si>
    <t>0.99, 5.99</t>
  </si>
  <si>
    <t>19.99, 19.99</t>
  </si>
  <si>
    <t>38.99, 52.49*</t>
  </si>
  <si>
    <t>Jonathan Moeller</t>
  </si>
  <si>
    <t xml:space="preserve">Dragontiarna </t>
  </si>
  <si>
    <t>39.90 (10/10)</t>
  </si>
  <si>
    <t>3.99, 3.99, 3.99, 3.99</t>
  </si>
  <si>
    <t>15.00, 17.99, 17.99, 17.99</t>
  </si>
  <si>
    <t>-</t>
  </si>
  <si>
    <t>NO</t>
  </si>
  <si>
    <t>Peter Wacht</t>
  </si>
  <si>
    <t>Legend of the Kestrel</t>
  </si>
  <si>
    <t>31.91 (9/9)</t>
  </si>
  <si>
    <t>2.99, 2.99, 2.99, 2.99</t>
  </si>
  <si>
    <t>11.99, 11.99, 11.99, 11.99</t>
  </si>
  <si>
    <t>15.30, 22.74, 25.99, 25.99</t>
  </si>
  <si>
    <t>Robert J. Crane</t>
  </si>
  <si>
    <t>Defender</t>
  </si>
  <si>
    <t>55.90 (10/10)</t>
  </si>
  <si>
    <t>3.99, 5.99, 5.99, 5.99</t>
  </si>
  <si>
    <t>12.99, 12.99,14.99, 29.99, 17.99</t>
  </si>
  <si>
    <t>21.99, 21.99, -, -</t>
  </si>
  <si>
    <t>Melissa McPhail</t>
  </si>
  <si>
    <t>Pattern of Shadow &amp; Light</t>
  </si>
  <si>
    <t>Kirill Klevanski</t>
  </si>
  <si>
    <t>Wuxia</t>
  </si>
  <si>
    <t>LitRPG</t>
  </si>
  <si>
    <t>Linsday Buroker</t>
  </si>
  <si>
    <t xml:space="preserve">Dragon Gate </t>
  </si>
  <si>
    <t>12.97 (3/4)</t>
  </si>
  <si>
    <t>2.99, 4.99, 4.99</t>
  </si>
  <si>
    <t>14.99, 16.99, 16.99</t>
  </si>
  <si>
    <t xml:space="preserve">21.83, </t>
  </si>
  <si>
    <t>DK Holmberg</t>
  </si>
  <si>
    <t>The Lost Prophecy</t>
  </si>
  <si>
    <t>31.92 (8/8)</t>
  </si>
  <si>
    <t>2.99, 3.99, 3.99, 3.99</t>
  </si>
  <si>
    <t>13.99, 13.99, 13.99, 13.99</t>
  </si>
  <si>
    <t>21.99, 21.99, 21.99, 21.99</t>
  </si>
  <si>
    <t>Holly Black</t>
  </si>
  <si>
    <t>The Folk of Air</t>
  </si>
  <si>
    <t>Teen/YA</t>
  </si>
  <si>
    <t>34.97 (3/3)</t>
  </si>
  <si>
    <t>10.99, 12.99, 10.99</t>
  </si>
  <si>
    <t>12.99, 12.99, 12.99</t>
  </si>
  <si>
    <t>24.99, 24.94, 25.94</t>
  </si>
  <si>
    <t>Philip C. Quaintrell</t>
  </si>
  <si>
    <t>Rise of the Ranger</t>
  </si>
  <si>
    <t>43.91 (9/9)</t>
  </si>
  <si>
    <t>3.99, 4.99, 4.99</t>
  </si>
  <si>
    <t>13.10, 15.00, 15.00</t>
  </si>
  <si>
    <t>29.99, 29.99, 29.99</t>
  </si>
  <si>
    <t>Danielle L. Jensen</t>
  </si>
  <si>
    <t xml:space="preserve">Bridge Kingdom </t>
  </si>
  <si>
    <t>Mark August</t>
  </si>
  <si>
    <t xml:space="preserve">Chronomancer </t>
  </si>
  <si>
    <t>NA</t>
  </si>
  <si>
    <t>S.M. Gaither</t>
  </si>
  <si>
    <t xml:space="preserve">Shadows &amp; Crowns </t>
  </si>
  <si>
    <t>Book 3 release August 2021, Book 3 Sep 2021</t>
  </si>
  <si>
    <t>Robert Ryan</t>
  </si>
  <si>
    <t xml:space="preserve">The Kingshield </t>
  </si>
  <si>
    <t>23.94 (6/6)</t>
  </si>
  <si>
    <t>3.99, 3.99,3.99, 3.99</t>
  </si>
  <si>
    <t>9.99, 9.99, 9.99, 9.99</t>
  </si>
  <si>
    <t>AC Cobble</t>
  </si>
  <si>
    <t>The King's Ranger</t>
  </si>
  <si>
    <t>22.96 (4/4)</t>
  </si>
  <si>
    <t>4.99, 5.99, 5.99, 5.99</t>
  </si>
  <si>
    <t>14.99, 14.99, 14.99, 14.99</t>
  </si>
  <si>
    <t>D.B. King</t>
  </si>
  <si>
    <t xml:space="preserve">Last Magus </t>
  </si>
  <si>
    <t>Not on Bookbub</t>
  </si>
  <si>
    <t>Elise Kova</t>
  </si>
  <si>
    <t xml:space="preserve">Air Awakens </t>
  </si>
  <si>
    <t>Todd Herzman</t>
  </si>
  <si>
    <t xml:space="preserve">Surgecaller </t>
  </si>
  <si>
    <t>Book 3 release August 2021</t>
  </si>
  <si>
    <t>Pedro Urvi</t>
  </si>
  <si>
    <t>Path of the Ranger</t>
  </si>
  <si>
    <t>59.90 (11/11)</t>
  </si>
  <si>
    <t>15.29, 15.99, 16.78, 15.99</t>
  </si>
  <si>
    <t>Dan Michaelson</t>
  </si>
  <si>
    <t xml:space="preserve">Cycle of Dragons </t>
  </si>
  <si>
    <t>14.96 (4/5)</t>
  </si>
  <si>
    <t>14.99, 14.99</t>
  </si>
  <si>
    <t>Lori Holmes</t>
  </si>
  <si>
    <t>Ancestors Saga</t>
  </si>
  <si>
    <t>Mitchell Hogan</t>
  </si>
  <si>
    <t xml:space="preserve">The Necromancer's Key </t>
  </si>
  <si>
    <t>31.96 (4/4)</t>
  </si>
  <si>
    <t>7.99, 7.99, 7.99, 7.99</t>
  </si>
  <si>
    <t>15.99, 15.99, 15.99, 15.99</t>
  </si>
  <si>
    <t>34.99, 29.99, 29.99, 34.99</t>
  </si>
  <si>
    <t>http://www.mitchellhogan.com/</t>
  </si>
  <si>
    <t>Caroline Peckham</t>
  </si>
  <si>
    <t>Fated Throne series</t>
  </si>
  <si>
    <t>25.94 (6/8)</t>
  </si>
  <si>
    <t>15, 16, 17.77, 22</t>
  </si>
  <si>
    <t>21.99, 21.99</t>
  </si>
  <si>
    <t>David Estes</t>
  </si>
  <si>
    <t xml:space="preserve">Fatemarked </t>
  </si>
  <si>
    <t>Book 2 release August 2021, Book 3 Sep 2021</t>
  </si>
  <si>
    <t>C.N. Crawford</t>
  </si>
  <si>
    <t>Hades Castle trilogy</t>
  </si>
  <si>
    <t>Raven Kennedy</t>
  </si>
  <si>
    <t xml:space="preserve">Plated Prisoner </t>
  </si>
  <si>
    <t>C.J. Archer</t>
  </si>
  <si>
    <t>Glass &amp; Steele series</t>
  </si>
  <si>
    <t>Book 1 PermaFree</t>
  </si>
  <si>
    <t>Shannon Mayer</t>
  </si>
  <si>
    <t xml:space="preserve">Vampire Nights World </t>
  </si>
  <si>
    <t>Fae</t>
  </si>
  <si>
    <t>48.90 (10/11)</t>
  </si>
  <si>
    <t>9.99, 12.99, 12.99</t>
  </si>
  <si>
    <t>21.99, 17.99, 17.99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</si>
</sst>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7" xfId="0" applyFont="1" applyBorder="1"/>
    <xf numFmtId="0" fontId="5" fillId="0" borderId="8" xfId="0" applyFont="1" applyBorder="1"/>
    <xf numFmtId="164" fontId="6" fillId="0" borderId="7" xfId="0" applyNumberFormat="1" applyFont="1" applyBorder="1"/>
    <xf numFmtId="165" fontId="6" fillId="0" borderId="8" xfId="1" applyNumberFormat="1" applyFont="1" applyBorder="1" applyAlignment="1"/>
    <xf numFmtId="1" fontId="6" fillId="3" borderId="7" xfId="2" applyNumberFormat="1" applyFont="1" applyFill="1" applyBorder="1" applyAlignment="1"/>
    <xf numFmtId="43" fontId="4" fillId="3" borderId="8" xfId="1" applyFont="1" applyFill="1" applyBorder="1" applyAlignment="1"/>
    <xf numFmtId="0" fontId="6" fillId="0" borderId="9" xfId="0" applyFont="1" applyBorder="1"/>
    <xf numFmtId="165" fontId="6" fillId="0" borderId="7" xfId="1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/>
    <xf numFmtId="0" fontId="5" fillId="0" borderId="0" xfId="0" applyFont="1"/>
    <xf numFmtId="14" fontId="2" fillId="0" borderId="10" xfId="3" applyNumberFormat="1" applyBorder="1"/>
    <xf numFmtId="165" fontId="7" fillId="4" borderId="8" xfId="1" applyNumberFormat="1" applyFont="1" applyFill="1" applyBorder="1" applyAlignment="1">
      <alignment horizontal="right"/>
    </xf>
    <xf numFmtId="14" fontId="6" fillId="0" borderId="9" xfId="0" applyNumberFormat="1" applyFont="1" applyBorder="1"/>
    <xf numFmtId="14" fontId="2" fillId="0" borderId="9" xfId="3" applyNumberFormat="1" applyBorder="1"/>
    <xf numFmtId="0" fontId="8" fillId="0" borderId="7" xfId="0" applyFont="1" applyBorder="1"/>
    <xf numFmtId="0" fontId="9" fillId="0" borderId="8" xfId="0" applyFont="1" applyBorder="1"/>
    <xf numFmtId="165" fontId="10" fillId="0" borderId="8" xfId="1" applyNumberFormat="1" applyFont="1" applyBorder="1" applyAlignment="1"/>
    <xf numFmtId="1" fontId="10" fillId="3" borderId="7" xfId="2" applyNumberFormat="1" applyFont="1" applyFill="1" applyBorder="1" applyAlignment="1"/>
    <xf numFmtId="43" fontId="11" fillId="3" borderId="8" xfId="1" applyFont="1" applyFill="1" applyBorder="1" applyAlignment="1"/>
    <xf numFmtId="0" fontId="10" fillId="0" borderId="9" xfId="0" applyFont="1" applyBorder="1"/>
    <xf numFmtId="165" fontId="10" fillId="0" borderId="7" xfId="1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4" fontId="10" fillId="0" borderId="9" xfId="0" applyNumberFormat="1" applyFont="1" applyBorder="1"/>
    <xf numFmtId="0" fontId="3" fillId="2" borderId="1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er%201%20Auth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ngdom War"/>
      <sheetName val="KW BB eBook"/>
      <sheetName val="KW BB Audio"/>
      <sheetName val="MAFD"/>
      <sheetName val="MAFD BB eBook"/>
      <sheetName val="MAFD BB Audio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>
            <v>1.4</v>
          </cell>
          <cell r="B3">
            <v>10</v>
          </cell>
        </row>
        <row r="4">
          <cell r="A4">
            <v>1.2</v>
          </cell>
          <cell r="B4">
            <v>7</v>
          </cell>
        </row>
        <row r="5">
          <cell r="A5">
            <v>1</v>
          </cell>
          <cell r="B5">
            <v>5</v>
          </cell>
        </row>
        <row r="6">
          <cell r="A6">
            <v>0.8</v>
          </cell>
          <cell r="B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tchellhogan.com/" TargetMode="External"/><Relationship Id="rId2" Type="http://schemas.openxmlformats.org/officeDocument/2006/relationships/hyperlink" Target="http://davidawells.me/" TargetMode="External"/><Relationship Id="rId1" Type="http://schemas.openxmlformats.org/officeDocument/2006/relationships/hyperlink" Target="https://duncanmhamilton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6C67-3F32-4C23-AC03-A4B7396D3DB5}">
  <dimension ref="A1:AL54"/>
  <sheetViews>
    <sheetView showGridLines="0" tabSelected="1" zoomScale="115" zoomScaleNormal="115" workbookViewId="0">
      <pane ySplit="2" topLeftCell="A3" activePane="bottomLeft" state="frozen"/>
      <selection pane="bottomLeft" activeCell="J3" sqref="J3"/>
    </sheetView>
  </sheetViews>
  <sheetFormatPr defaultRowHeight="12.75" x14ac:dyDescent="0.2"/>
  <cols>
    <col min="1" max="1" width="17.85546875" style="32" bestFit="1" customWidth="1"/>
    <col min="2" max="2" width="24.5703125" style="32" bestFit="1" customWidth="1"/>
    <col min="3" max="3" width="6" style="32" customWidth="1"/>
    <col min="4" max="4" width="6.140625" style="32" customWidth="1"/>
    <col min="5" max="5" width="7.7109375" style="32" customWidth="1"/>
    <col min="6" max="6" width="5.85546875" style="32" customWidth="1"/>
    <col min="7" max="7" width="5.140625" style="32" customWidth="1"/>
    <col min="8" max="8" width="7.28515625" style="32" customWidth="1"/>
    <col min="9" max="9" width="7.42578125" style="32" customWidth="1"/>
    <col min="10" max="10" width="6" style="32" bestFit="1" customWidth="1"/>
    <col min="11" max="18" width="5.7109375" style="32" customWidth="1"/>
    <col min="19" max="19" width="10.7109375" style="32" customWidth="1"/>
    <col min="20" max="20" width="6.85546875" style="32" customWidth="1"/>
    <col min="21" max="21" width="34.5703125" style="32" customWidth="1"/>
    <col min="22" max="22" width="7.28515625" style="32" customWidth="1"/>
    <col min="23" max="24" width="9.140625" style="32" customWidth="1"/>
    <col min="25" max="25" width="6.85546875" style="32" customWidth="1"/>
    <col min="26" max="26" width="8.140625" style="32" customWidth="1"/>
    <col min="27" max="27" width="6.28515625" style="32" customWidth="1"/>
    <col min="28" max="28" width="9.140625" style="32" customWidth="1"/>
    <col min="29" max="29" width="15.140625" style="32" customWidth="1"/>
    <col min="30" max="30" width="23.28515625" style="32" bestFit="1" customWidth="1"/>
    <col min="31" max="31" width="18.85546875" style="32" bestFit="1" customWidth="1"/>
    <col min="32" max="32" width="8.7109375" style="32" customWidth="1"/>
    <col min="33" max="34" width="9.140625" style="32" customWidth="1"/>
    <col min="35" max="35" width="6.28515625" style="32" customWidth="1"/>
    <col min="36" max="36" width="33.140625" style="32" customWidth="1"/>
    <col min="37" max="37" width="26.7109375" style="32" customWidth="1"/>
    <col min="38" max="38" width="8.42578125" style="32" bestFit="1" customWidth="1"/>
    <col min="39" max="16384" width="9.140625" style="32"/>
  </cols>
  <sheetData>
    <row r="1" spans="1:38" s="4" customFormat="1" ht="15" customHeight="1" x14ac:dyDescent="0.2">
      <c r="A1" s="1"/>
      <c r="B1" s="1"/>
      <c r="C1" s="54" t="s">
        <v>0</v>
      </c>
      <c r="D1" s="54"/>
      <c r="E1" s="54"/>
      <c r="F1" s="54"/>
      <c r="G1" s="54"/>
      <c r="H1" s="54"/>
      <c r="I1" s="54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54" t="s">
        <v>1</v>
      </c>
      <c r="W1" s="54"/>
      <c r="X1" s="54"/>
      <c r="Y1" s="54"/>
      <c r="Z1" s="54"/>
      <c r="AA1" s="54"/>
      <c r="AB1" s="54" t="s">
        <v>2</v>
      </c>
      <c r="AC1" s="54"/>
      <c r="AD1" s="54"/>
      <c r="AE1" s="54"/>
      <c r="AF1" s="54" t="s">
        <v>3</v>
      </c>
      <c r="AG1" s="54"/>
      <c r="AH1" s="54"/>
      <c r="AI1" s="3"/>
      <c r="AJ1" s="1"/>
      <c r="AK1" s="1"/>
      <c r="AL1" s="1"/>
    </row>
    <row r="2" spans="1:38" s="13" customFormat="1" ht="56.25" x14ac:dyDescent="0.2">
      <c r="A2" s="5" t="s">
        <v>4</v>
      </c>
      <c r="B2" s="6" t="s">
        <v>5</v>
      </c>
      <c r="C2" s="7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10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11" t="s">
        <v>22</v>
      </c>
      <c r="T2" s="7" t="s">
        <v>23</v>
      </c>
      <c r="U2" s="7" t="s">
        <v>24</v>
      </c>
      <c r="V2" s="7" t="s">
        <v>25</v>
      </c>
      <c r="W2" s="8" t="s">
        <v>26</v>
      </c>
      <c r="X2" s="8" t="s">
        <v>27</v>
      </c>
      <c r="Y2" s="8" t="s">
        <v>28</v>
      </c>
      <c r="Z2" s="8" t="s">
        <v>29</v>
      </c>
      <c r="AA2" s="12" t="s">
        <v>30</v>
      </c>
      <c r="AB2" s="7" t="s">
        <v>31</v>
      </c>
      <c r="AC2" s="8" t="s">
        <v>32</v>
      </c>
      <c r="AD2" s="8" t="s">
        <v>33</v>
      </c>
      <c r="AE2" s="8" t="s">
        <v>34</v>
      </c>
      <c r="AF2" s="7" t="s">
        <v>35</v>
      </c>
      <c r="AG2" s="8" t="s">
        <v>36</v>
      </c>
      <c r="AH2" s="12" t="s">
        <v>37</v>
      </c>
      <c r="AI2" s="12" t="s">
        <v>38</v>
      </c>
      <c r="AJ2" s="8" t="s">
        <v>39</v>
      </c>
      <c r="AK2" s="8" t="s">
        <v>40</v>
      </c>
      <c r="AL2" s="8" t="s">
        <v>41</v>
      </c>
    </row>
    <row r="3" spans="1:38" x14ac:dyDescent="0.2">
      <c r="A3" s="14" t="s">
        <v>42</v>
      </c>
      <c r="B3" s="15" t="s">
        <v>43</v>
      </c>
      <c r="C3" s="16">
        <f>IF(A3="","",AVERAGE(D3:I3))</f>
        <v>9.5</v>
      </c>
      <c r="D3" s="17">
        <v>7</v>
      </c>
      <c r="E3" s="17">
        <v>10</v>
      </c>
      <c r="F3" s="17">
        <v>10</v>
      </c>
      <c r="G3" s="17">
        <v>10</v>
      </c>
      <c r="H3" s="17">
        <v>10</v>
      </c>
      <c r="I3" s="17">
        <v>10</v>
      </c>
      <c r="J3" s="18" t="e">
        <f>IF(R3="","",IF(R3&gt;=[1]Reference!$A$3,[1]Reference!$B$3,IF('Kingdom War'!R16&gt;[1]Reference!$A$4,[1]Reference!$B$4,IF('Kingdom War'!R16&gt;[1]Reference!$A$5,[1]Reference!$B$5,IF('Kingdom War'!R16&gt;[1]Reference!$A$6,[1]Reference!$B$6,0)))))</f>
        <v>#DIV/0!</v>
      </c>
      <c r="K3" s="17">
        <v>1078</v>
      </c>
      <c r="L3" s="17"/>
      <c r="M3" s="19">
        <f>IF(K3="","",SUM(L3/K3))</f>
        <v>0</v>
      </c>
      <c r="N3" s="17"/>
      <c r="O3" s="19" t="e">
        <f>IF(K3="","",SUM(N3/L3))</f>
        <v>#DIV/0!</v>
      </c>
      <c r="P3" s="17"/>
      <c r="Q3" s="19" t="e">
        <f>IF(K3="","",SUM(P3/N3))</f>
        <v>#DIV/0!</v>
      </c>
      <c r="R3" s="19" t="e">
        <f>IF(K3="","",SUM(O3+M3))</f>
        <v>#DIV/0!</v>
      </c>
      <c r="S3" s="20"/>
      <c r="T3" s="21">
        <v>19</v>
      </c>
      <c r="U3" s="22" t="s">
        <v>44</v>
      </c>
      <c r="V3" s="23"/>
      <c r="W3" s="24"/>
      <c r="X3" s="24"/>
      <c r="Y3" s="24"/>
      <c r="Z3" s="24"/>
      <c r="AA3" s="25"/>
      <c r="AB3" s="26"/>
      <c r="AC3" s="27"/>
      <c r="AD3" s="27"/>
      <c r="AE3" s="27"/>
      <c r="AF3" s="26"/>
      <c r="AG3" s="28"/>
      <c r="AH3" s="29"/>
      <c r="AI3" s="30"/>
      <c r="AJ3" s="31"/>
      <c r="AK3" s="20"/>
      <c r="AL3" s="20"/>
    </row>
    <row r="4" spans="1:38" x14ac:dyDescent="0.2">
      <c r="A4" s="14" t="s">
        <v>45</v>
      </c>
      <c r="B4" s="15" t="s">
        <v>46</v>
      </c>
      <c r="C4" s="16" t="e">
        <f t="shared" ref="C4:C40" si="0">IF(A4="","",AVERAGE(D4:I4))</f>
        <v>#DIV/0!</v>
      </c>
      <c r="D4" s="17"/>
      <c r="E4" s="17"/>
      <c r="F4" s="17"/>
      <c r="G4" s="17"/>
      <c r="H4" s="17"/>
      <c r="I4" s="17"/>
      <c r="J4" s="18" t="str">
        <f>IF(R4="","",IF(R4&gt;=[1]Reference!$A$3,[1]Reference!$B$3,IF('Kingdom War'!R28&gt;[1]Reference!$A$4,[1]Reference!$B$4,IF('Kingdom War'!R28&gt;[1]Reference!$A$5,[1]Reference!$B$5,IF('Kingdom War'!R28&gt;[1]Reference!$A$6,[1]Reference!$B$6,0)))))</f>
        <v/>
      </c>
      <c r="K4" s="17"/>
      <c r="L4" s="17"/>
      <c r="M4" s="19" t="str">
        <f>IF(K4="","",SUM(L4/K4))</f>
        <v/>
      </c>
      <c r="N4" s="17"/>
      <c r="O4" s="19" t="str">
        <f>IF(K4="","",SUM(N4/L4))</f>
        <v/>
      </c>
      <c r="P4" s="17"/>
      <c r="Q4" s="19" t="str">
        <f>IF(K4="","",SUM(P4/N4))</f>
        <v/>
      </c>
      <c r="R4" s="19" t="str">
        <f>IF(K4="","",SUM(O4+M4))</f>
        <v/>
      </c>
      <c r="S4" s="20"/>
      <c r="T4" s="21"/>
      <c r="U4" s="22"/>
      <c r="V4" s="23"/>
      <c r="W4" s="24"/>
      <c r="X4" s="24"/>
      <c r="Y4" s="24"/>
      <c r="Z4" s="24"/>
      <c r="AA4" s="25"/>
      <c r="AB4" s="26"/>
      <c r="AC4" s="27"/>
      <c r="AD4" s="27"/>
      <c r="AE4" s="27"/>
      <c r="AF4" s="26"/>
      <c r="AG4" s="28"/>
      <c r="AH4" s="29"/>
      <c r="AI4" s="30"/>
      <c r="AJ4" s="31"/>
      <c r="AK4" s="20"/>
      <c r="AL4" s="20"/>
    </row>
    <row r="5" spans="1:38" ht="12.75" customHeight="1" x14ac:dyDescent="0.2">
      <c r="A5" s="14" t="s">
        <v>47</v>
      </c>
      <c r="B5" s="15" t="s">
        <v>48</v>
      </c>
      <c r="C5" s="16" t="e">
        <f t="shared" si="0"/>
        <v>#DIV/0!</v>
      </c>
      <c r="D5" s="17"/>
      <c r="E5" s="17"/>
      <c r="F5" s="17"/>
      <c r="G5" s="17"/>
      <c r="H5" s="17"/>
      <c r="I5" s="17"/>
      <c r="J5" s="18" t="str">
        <f>IF(R5="","",IF(R5&gt;=[1]Reference!$A$3,[1]Reference!$B$3,IF('Kingdom War'!R29&gt;[1]Reference!$A$4,[1]Reference!$B$4,IF('Kingdom War'!R29&gt;[1]Reference!$A$5,[1]Reference!$B$5,IF('Kingdom War'!R29&gt;[1]Reference!$A$6,[1]Reference!$B$6,0)))))</f>
        <v/>
      </c>
      <c r="K5" s="17"/>
      <c r="L5" s="17"/>
      <c r="M5" s="19"/>
      <c r="N5" s="17"/>
      <c r="O5" s="19"/>
      <c r="P5" s="17"/>
      <c r="Q5" s="19"/>
      <c r="R5" s="19"/>
      <c r="S5" s="20"/>
      <c r="T5" s="21"/>
      <c r="U5" s="22"/>
      <c r="V5" s="23"/>
      <c r="W5" s="24"/>
      <c r="X5" s="24"/>
      <c r="Y5" s="24"/>
      <c r="Z5" s="24"/>
      <c r="AA5" s="25"/>
      <c r="AB5" s="26"/>
      <c r="AC5" s="27"/>
      <c r="AD5" s="27"/>
      <c r="AE5" s="27"/>
      <c r="AF5" s="26"/>
      <c r="AG5" s="28"/>
      <c r="AH5" s="29"/>
      <c r="AI5" s="30"/>
      <c r="AJ5" s="31"/>
      <c r="AK5" s="20"/>
      <c r="AL5" s="20"/>
    </row>
    <row r="6" spans="1:38" x14ac:dyDescent="0.2">
      <c r="A6" s="14" t="s">
        <v>49</v>
      </c>
      <c r="B6" s="15" t="s">
        <v>50</v>
      </c>
      <c r="C6" s="16">
        <f t="shared" si="0"/>
        <v>10</v>
      </c>
      <c r="D6" s="17"/>
      <c r="E6" s="17">
        <v>10</v>
      </c>
      <c r="F6" s="17">
        <v>10</v>
      </c>
      <c r="G6" s="17">
        <v>10</v>
      </c>
      <c r="H6" s="17">
        <v>10</v>
      </c>
      <c r="I6" s="17">
        <v>10</v>
      </c>
      <c r="J6" s="18" t="str">
        <f>IF(R6="","",IF(R6&gt;=[1]Reference!$A$3,[1]Reference!$B$3,IF('Kingdom War'!#REF!&gt;[1]Reference!$A$4,[1]Reference!$B$4,IF('Kingdom War'!#REF!&gt;[1]Reference!$A$5,[1]Reference!$B$5,IF('Kingdom War'!#REF!&gt;[1]Reference!$A$6,[1]Reference!$B$6,0)))))</f>
        <v/>
      </c>
      <c r="K6" s="17"/>
      <c r="L6" s="17"/>
      <c r="M6" s="19" t="str">
        <f t="shared" ref="M6:M40" si="1">IF(K6="","",SUM(L6/K6))</f>
        <v/>
      </c>
      <c r="N6" s="17"/>
      <c r="O6" s="19" t="str">
        <f t="shared" ref="O6:O40" si="2">IF(K6="","",SUM(N6/L6))</f>
        <v/>
      </c>
      <c r="P6" s="17"/>
      <c r="Q6" s="19" t="str">
        <f t="shared" ref="Q6:Q40" si="3">IF(K6="","",SUM(P6/N6))</f>
        <v/>
      </c>
      <c r="R6" s="19" t="str">
        <f t="shared" ref="R6:R40" si="4">IF(K6="","",SUM(O6+M6))</f>
        <v/>
      </c>
      <c r="S6" s="20" t="s">
        <v>51</v>
      </c>
      <c r="T6" s="21">
        <v>43</v>
      </c>
      <c r="U6" s="22"/>
      <c r="V6" s="23" t="s">
        <v>52</v>
      </c>
      <c r="W6" s="24" t="s">
        <v>53</v>
      </c>
      <c r="X6" s="24" t="s">
        <v>52</v>
      </c>
      <c r="Y6" s="24"/>
      <c r="Z6" s="24" t="s">
        <v>52</v>
      </c>
      <c r="AA6" s="25"/>
      <c r="AB6" s="26" t="s">
        <v>54</v>
      </c>
      <c r="AC6" s="27" t="s">
        <v>55</v>
      </c>
      <c r="AD6" s="27" t="s">
        <v>56</v>
      </c>
      <c r="AE6" s="27" t="s">
        <v>57</v>
      </c>
      <c r="AF6" s="26"/>
      <c r="AG6" s="28"/>
      <c r="AH6" s="29"/>
      <c r="AI6" s="30" t="s">
        <v>52</v>
      </c>
      <c r="AJ6" s="31"/>
      <c r="AK6" s="20"/>
      <c r="AL6" s="20"/>
    </row>
    <row r="7" spans="1:38" ht="15" x14ac:dyDescent="0.25">
      <c r="A7" s="14" t="s">
        <v>58</v>
      </c>
      <c r="B7" s="15" t="s">
        <v>59</v>
      </c>
      <c r="C7" s="16">
        <f t="shared" si="0"/>
        <v>10</v>
      </c>
      <c r="D7" s="17"/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8" t="str">
        <f>IF(R7="","",IF(R7&gt;=[1]Reference!$A$3,[1]Reference!$B$3,IF('Kingdom War'!R4&gt;[1]Reference!$A$4,[1]Reference!$B$4,IF('Kingdom War'!R4&gt;[1]Reference!$A$5,[1]Reference!$B$5,IF('Kingdom War'!R4&gt;[1]Reference!$A$6,[1]Reference!$B$6,0)))))</f>
        <v/>
      </c>
      <c r="K7" s="17"/>
      <c r="L7" s="17"/>
      <c r="M7" s="19" t="str">
        <f t="shared" si="1"/>
        <v/>
      </c>
      <c r="N7" s="17"/>
      <c r="O7" s="19" t="str">
        <f t="shared" si="2"/>
        <v/>
      </c>
      <c r="P7" s="17"/>
      <c r="Q7" s="19" t="str">
        <f t="shared" si="3"/>
        <v/>
      </c>
      <c r="R7" s="19" t="str">
        <f t="shared" si="4"/>
        <v/>
      </c>
      <c r="S7" s="20"/>
      <c r="T7" s="21">
        <v>942</v>
      </c>
      <c r="U7" s="22"/>
      <c r="V7" s="23" t="s">
        <v>52</v>
      </c>
      <c r="W7" s="24" t="s">
        <v>52</v>
      </c>
      <c r="X7" s="24" t="s">
        <v>52</v>
      </c>
      <c r="Y7" s="24" t="s">
        <v>52</v>
      </c>
      <c r="Z7" s="24"/>
      <c r="AA7" s="25" t="s">
        <v>52</v>
      </c>
      <c r="AB7" s="26" t="s">
        <v>60</v>
      </c>
      <c r="AC7" s="27" t="s">
        <v>61</v>
      </c>
      <c r="AD7" s="27" t="s">
        <v>62</v>
      </c>
      <c r="AE7" s="27" t="s">
        <v>63</v>
      </c>
      <c r="AF7" s="26">
        <v>44402</v>
      </c>
      <c r="AG7" s="28"/>
      <c r="AH7" s="29"/>
      <c r="AI7" s="30" t="s">
        <v>52</v>
      </c>
      <c r="AJ7" s="33" t="s">
        <v>64</v>
      </c>
      <c r="AK7" s="20"/>
      <c r="AL7" s="20"/>
    </row>
    <row r="8" spans="1:38" ht="15" x14ac:dyDescent="0.25">
      <c r="A8" s="14" t="s">
        <v>65</v>
      </c>
      <c r="B8" s="15" t="s">
        <v>66</v>
      </c>
      <c r="C8" s="16">
        <f t="shared" si="0"/>
        <v>10</v>
      </c>
      <c r="D8" s="17"/>
      <c r="E8" s="17">
        <v>10</v>
      </c>
      <c r="F8" s="17">
        <v>10</v>
      </c>
      <c r="G8" s="17">
        <v>10</v>
      </c>
      <c r="H8" s="17">
        <v>10</v>
      </c>
      <c r="I8" s="17">
        <v>10</v>
      </c>
      <c r="J8" s="18" t="str">
        <f>IF(R8="","",IF(R8&gt;=[1]Reference!$A$3,[1]Reference!$B$3,IF('Kingdom War'!R3&gt;[1]Reference!$A$4,[1]Reference!$B$4,IF('Kingdom War'!R3&gt;[1]Reference!$A$5,[1]Reference!$B$5,IF('Kingdom War'!R3&gt;[1]Reference!$A$6,[1]Reference!$B$6,0)))))</f>
        <v/>
      </c>
      <c r="K8" s="17"/>
      <c r="L8" s="17"/>
      <c r="M8" s="19" t="str">
        <f t="shared" si="1"/>
        <v/>
      </c>
      <c r="N8" s="17"/>
      <c r="O8" s="19" t="str">
        <f t="shared" si="2"/>
        <v/>
      </c>
      <c r="P8" s="17"/>
      <c r="Q8" s="19" t="str">
        <f t="shared" si="3"/>
        <v/>
      </c>
      <c r="R8" s="19" t="str">
        <f t="shared" si="4"/>
        <v/>
      </c>
      <c r="S8" s="20"/>
      <c r="T8" s="21">
        <v>173</v>
      </c>
      <c r="U8" s="22"/>
      <c r="V8" s="23" t="s">
        <v>52</v>
      </c>
      <c r="W8" s="24" t="s">
        <v>52</v>
      </c>
      <c r="X8" s="24" t="s">
        <v>52</v>
      </c>
      <c r="Y8" s="24" t="s">
        <v>52</v>
      </c>
      <c r="Z8" s="24" t="s">
        <v>52</v>
      </c>
      <c r="AA8" s="25"/>
      <c r="AB8" s="26" t="s">
        <v>67</v>
      </c>
      <c r="AC8" s="27" t="s">
        <v>68</v>
      </c>
      <c r="AD8" s="27" t="s">
        <v>69</v>
      </c>
      <c r="AE8" s="27" t="s">
        <v>70</v>
      </c>
      <c r="AF8" s="26"/>
      <c r="AG8" s="28"/>
      <c r="AH8" s="29"/>
      <c r="AI8" s="30" t="s">
        <v>52</v>
      </c>
      <c r="AJ8" s="33" t="s">
        <v>71</v>
      </c>
      <c r="AK8" s="20"/>
      <c r="AL8" s="20"/>
    </row>
    <row r="9" spans="1:38" x14ac:dyDescent="0.2">
      <c r="A9" s="14" t="s">
        <v>72</v>
      </c>
      <c r="B9" s="15" t="s">
        <v>73</v>
      </c>
      <c r="C9" s="16">
        <f t="shared" si="0"/>
        <v>10</v>
      </c>
      <c r="D9" s="34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  <c r="J9" s="18">
        <f>IF(R9="","",IF(R9&gt;=[1]Reference!$A$3,[1]Reference!$B$3,IF('Kingdom War'!R22&gt;[1]Reference!$A$4,[1]Reference!$B$4,IF('Kingdom War'!R22&gt;[1]Reference!$A$5,[1]Reference!$B$5,IF('Kingdom War'!R22&gt;[1]Reference!$A$6,[1]Reference!$B$6,0)))))</f>
        <v>10</v>
      </c>
      <c r="K9" s="17">
        <v>843</v>
      </c>
      <c r="L9" s="17">
        <v>548</v>
      </c>
      <c r="M9" s="19">
        <f t="shared" si="1"/>
        <v>0.65005931198102018</v>
      </c>
      <c r="N9" s="17">
        <v>611</v>
      </c>
      <c r="O9" s="19">
        <f t="shared" si="2"/>
        <v>1.114963503649635</v>
      </c>
      <c r="P9" s="17">
        <v>573</v>
      </c>
      <c r="Q9" s="19">
        <f t="shared" si="3"/>
        <v>0.93780687397708673</v>
      </c>
      <c r="R9" s="19">
        <f t="shared" si="4"/>
        <v>1.7650228156306551</v>
      </c>
      <c r="S9" s="20"/>
      <c r="T9" s="21">
        <v>270</v>
      </c>
      <c r="U9" s="22"/>
      <c r="V9" s="23"/>
      <c r="W9" s="24"/>
      <c r="X9" s="24"/>
      <c r="Y9" s="24"/>
      <c r="Z9" s="24"/>
      <c r="AA9" s="25"/>
      <c r="AB9" s="26"/>
      <c r="AC9" s="27"/>
      <c r="AD9" s="27"/>
      <c r="AE9" s="27"/>
      <c r="AF9" s="26"/>
      <c r="AG9" s="28"/>
      <c r="AH9" s="29"/>
      <c r="AI9" s="30"/>
      <c r="AJ9" s="31"/>
      <c r="AK9" s="20"/>
      <c r="AL9" s="20"/>
    </row>
    <row r="10" spans="1:38" x14ac:dyDescent="0.2">
      <c r="A10" s="14" t="s">
        <v>74</v>
      </c>
      <c r="B10" s="15" t="s">
        <v>75</v>
      </c>
      <c r="C10" s="16">
        <f t="shared" si="0"/>
        <v>10</v>
      </c>
      <c r="D10" s="17">
        <v>10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8">
        <f>IF(R10="","",IF(R10&gt;=[1]Reference!$A$3,[1]Reference!$B$3,IF('Kingdom War'!R36&gt;[1]Reference!$A$4,[1]Reference!$B$4,IF('Kingdom War'!R36&gt;[1]Reference!$A$5,[1]Reference!$B$5,IF('Kingdom War'!R36&gt;[1]Reference!$A$6,[1]Reference!$B$6,0)))))</f>
        <v>3</v>
      </c>
      <c r="K10" s="17">
        <v>292</v>
      </c>
      <c r="L10" s="17">
        <v>119</v>
      </c>
      <c r="M10" s="19">
        <f t="shared" si="1"/>
        <v>0.40753424657534248</v>
      </c>
      <c r="N10" s="17">
        <v>69</v>
      </c>
      <c r="O10" s="19">
        <f t="shared" si="2"/>
        <v>0.57983193277310929</v>
      </c>
      <c r="P10" s="17"/>
      <c r="Q10" s="19">
        <f t="shared" si="3"/>
        <v>0</v>
      </c>
      <c r="R10" s="19">
        <f t="shared" si="4"/>
        <v>0.98736617934845183</v>
      </c>
      <c r="S10" s="20"/>
      <c r="T10" s="21">
        <v>321</v>
      </c>
      <c r="U10" s="22" t="s">
        <v>76</v>
      </c>
      <c r="V10" s="23"/>
      <c r="W10" s="24"/>
      <c r="X10" s="24"/>
      <c r="Y10" s="24"/>
      <c r="Z10" s="24"/>
      <c r="AA10" s="25"/>
      <c r="AB10" s="26"/>
      <c r="AC10" s="27"/>
      <c r="AD10" s="27"/>
      <c r="AE10" s="27"/>
      <c r="AF10" s="26"/>
      <c r="AG10" s="28"/>
      <c r="AH10" s="29"/>
      <c r="AI10" s="30"/>
      <c r="AJ10" s="31"/>
      <c r="AK10" s="20"/>
      <c r="AL10" s="20"/>
    </row>
    <row r="11" spans="1:38" x14ac:dyDescent="0.2">
      <c r="A11" s="14" t="s">
        <v>77</v>
      </c>
      <c r="B11" s="15" t="s">
        <v>78</v>
      </c>
      <c r="C11" s="16">
        <f t="shared" si="0"/>
        <v>10</v>
      </c>
      <c r="D11" s="17">
        <v>10</v>
      </c>
      <c r="E11" s="17">
        <v>10</v>
      </c>
      <c r="F11" s="17">
        <v>10</v>
      </c>
      <c r="G11" s="17">
        <v>10</v>
      </c>
      <c r="H11" s="17">
        <v>10</v>
      </c>
      <c r="I11" s="17">
        <v>10</v>
      </c>
      <c r="J11" s="18">
        <f>IF(R11="","",IF(R11&gt;=[1]Reference!$A$3,[1]Reference!$B$3,IF('Kingdom War'!R37&gt;[1]Reference!$A$4,[1]Reference!$B$4,IF('Kingdom War'!R37&gt;[1]Reference!$A$5,[1]Reference!$B$5,IF('Kingdom War'!R37&gt;[1]Reference!$A$6,[1]Reference!$B$6,0)))))</f>
        <v>7</v>
      </c>
      <c r="K11" s="17">
        <v>216</v>
      </c>
      <c r="L11" s="17">
        <v>70</v>
      </c>
      <c r="M11" s="19">
        <f t="shared" si="1"/>
        <v>0.32407407407407407</v>
      </c>
      <c r="N11" s="17">
        <v>74</v>
      </c>
      <c r="O11" s="19">
        <f t="shared" si="2"/>
        <v>1.0571428571428572</v>
      </c>
      <c r="P11" s="17">
        <v>86</v>
      </c>
      <c r="Q11" s="19">
        <f t="shared" si="3"/>
        <v>1.1621621621621621</v>
      </c>
      <c r="R11" s="19">
        <f t="shared" si="4"/>
        <v>1.3812169312169313</v>
      </c>
      <c r="S11" s="20"/>
      <c r="T11" s="21"/>
      <c r="U11" s="22"/>
      <c r="V11" s="23"/>
      <c r="W11" s="24"/>
      <c r="X11" s="24"/>
      <c r="Y11" s="24"/>
      <c r="Z11" s="24"/>
      <c r="AA11" s="25"/>
      <c r="AB11" s="26"/>
      <c r="AC11" s="27"/>
      <c r="AD11" s="27"/>
      <c r="AE11" s="27"/>
      <c r="AF11" s="26"/>
      <c r="AG11" s="28"/>
      <c r="AH11" s="29"/>
      <c r="AI11" s="30"/>
      <c r="AJ11" s="31"/>
      <c r="AK11" s="20"/>
      <c r="AL11" s="20"/>
    </row>
    <row r="12" spans="1:38" x14ac:dyDescent="0.2">
      <c r="A12" s="14" t="s">
        <v>79</v>
      </c>
      <c r="B12" s="15" t="s">
        <v>80</v>
      </c>
      <c r="C12" s="16">
        <f t="shared" si="0"/>
        <v>9.4</v>
      </c>
      <c r="D12" s="17"/>
      <c r="E12" s="17">
        <v>10</v>
      </c>
      <c r="F12" s="17">
        <v>7</v>
      </c>
      <c r="G12" s="17">
        <v>10</v>
      </c>
      <c r="H12" s="17">
        <v>10</v>
      </c>
      <c r="I12" s="17">
        <v>10</v>
      </c>
      <c r="J12" s="18" t="str">
        <f>IF(R12="","",IF(R12&gt;=[1]Reference!$A$3,[1]Reference!$B$3,IF('Kingdom War'!R13&gt;[1]Reference!$A$4,[1]Reference!$B$4,IF('Kingdom War'!R13&gt;[1]Reference!$A$5,[1]Reference!$B$5,IF('Kingdom War'!R13&gt;[1]Reference!$A$6,[1]Reference!$B$6,0)))))</f>
        <v/>
      </c>
      <c r="K12" s="17"/>
      <c r="L12" s="17"/>
      <c r="M12" s="19" t="str">
        <f t="shared" si="1"/>
        <v/>
      </c>
      <c r="N12" s="17"/>
      <c r="O12" s="19" t="str">
        <f t="shared" si="2"/>
        <v/>
      </c>
      <c r="P12" s="17"/>
      <c r="Q12" s="19" t="str">
        <f t="shared" si="3"/>
        <v/>
      </c>
      <c r="R12" s="19" t="str">
        <f t="shared" si="4"/>
        <v/>
      </c>
      <c r="S12" s="20" t="s">
        <v>81</v>
      </c>
      <c r="T12" s="21">
        <v>47</v>
      </c>
      <c r="U12" s="22"/>
      <c r="V12" s="23" t="s">
        <v>52</v>
      </c>
      <c r="W12" s="24" t="s">
        <v>53</v>
      </c>
      <c r="X12" s="24" t="s">
        <v>52</v>
      </c>
      <c r="Y12" s="24" t="s">
        <v>52</v>
      </c>
      <c r="Z12" s="24"/>
      <c r="AA12" s="25"/>
      <c r="AB12" s="26" t="s">
        <v>82</v>
      </c>
      <c r="AC12" s="27" t="s">
        <v>83</v>
      </c>
      <c r="AD12" s="27" t="s">
        <v>84</v>
      </c>
      <c r="AE12" s="27" t="s">
        <v>85</v>
      </c>
      <c r="AF12" s="26"/>
      <c r="AG12" s="28"/>
      <c r="AH12" s="29"/>
      <c r="AI12" s="30" t="s">
        <v>52</v>
      </c>
      <c r="AJ12" s="31"/>
      <c r="AK12" s="20"/>
      <c r="AL12" s="20"/>
    </row>
    <row r="13" spans="1:38" x14ac:dyDescent="0.2">
      <c r="A13" s="14" t="s">
        <v>86</v>
      </c>
      <c r="B13" s="15" t="s">
        <v>87</v>
      </c>
      <c r="C13" s="16">
        <f t="shared" si="0"/>
        <v>9.4</v>
      </c>
      <c r="D13" s="17"/>
      <c r="E13" s="17">
        <v>10</v>
      </c>
      <c r="F13" s="17">
        <v>10</v>
      </c>
      <c r="G13" s="17">
        <v>7</v>
      </c>
      <c r="H13" s="17">
        <v>10</v>
      </c>
      <c r="I13" s="17">
        <v>10</v>
      </c>
      <c r="J13" s="18" t="str">
        <f>IF(R13="","",IF(R13&gt;=[1]Reference!$A$3,[1]Reference!$B$3,IF('Kingdom War'!R5&gt;[1]Reference!$A$4,[1]Reference!$B$4,IF('Kingdom War'!R5&gt;[1]Reference!$A$5,[1]Reference!$B$5,IF('Kingdom War'!R5&gt;[1]Reference!$A$6,[1]Reference!$B$6,0)))))</f>
        <v/>
      </c>
      <c r="K13" s="17"/>
      <c r="L13" s="17"/>
      <c r="M13" s="19" t="str">
        <f t="shared" si="1"/>
        <v/>
      </c>
      <c r="N13" s="17"/>
      <c r="O13" s="19" t="str">
        <f t="shared" si="2"/>
        <v/>
      </c>
      <c r="P13" s="17"/>
      <c r="Q13" s="19" t="str">
        <f t="shared" si="3"/>
        <v/>
      </c>
      <c r="R13" s="19" t="str">
        <f t="shared" si="4"/>
        <v/>
      </c>
      <c r="S13" s="20" t="s">
        <v>88</v>
      </c>
      <c r="T13" s="21">
        <v>46</v>
      </c>
      <c r="U13" s="22"/>
      <c r="V13" s="23" t="s">
        <v>52</v>
      </c>
      <c r="W13" s="24" t="s">
        <v>52</v>
      </c>
      <c r="X13" s="24" t="s">
        <v>52</v>
      </c>
      <c r="Y13" s="24" t="s">
        <v>52</v>
      </c>
      <c r="Z13" s="24" t="s">
        <v>52</v>
      </c>
      <c r="AA13" s="25"/>
      <c r="AB13" s="26" t="s">
        <v>89</v>
      </c>
      <c r="AC13" s="27" t="s">
        <v>90</v>
      </c>
      <c r="AD13" s="27" t="s">
        <v>91</v>
      </c>
      <c r="AE13" s="27" t="s">
        <v>92</v>
      </c>
      <c r="AF13" s="26">
        <v>44389</v>
      </c>
      <c r="AG13" s="28"/>
      <c r="AH13" s="29"/>
      <c r="AI13" s="30" t="s">
        <v>52</v>
      </c>
      <c r="AJ13" s="31"/>
      <c r="AK13" s="20"/>
      <c r="AL13" s="20"/>
    </row>
    <row r="14" spans="1:38" x14ac:dyDescent="0.2">
      <c r="A14" s="14" t="s">
        <v>93</v>
      </c>
      <c r="B14" s="15" t="s">
        <v>94</v>
      </c>
      <c r="C14" s="16">
        <f t="shared" si="0"/>
        <v>9.4</v>
      </c>
      <c r="D14" s="17"/>
      <c r="E14" s="17">
        <v>10</v>
      </c>
      <c r="F14" s="17">
        <v>10</v>
      </c>
      <c r="G14" s="17">
        <v>10</v>
      </c>
      <c r="H14" s="17">
        <v>10</v>
      </c>
      <c r="I14" s="17">
        <v>7</v>
      </c>
      <c r="J14" s="18" t="str">
        <f>IF(R14="","",IF(R14&gt;=[1]Reference!$A$3,[1]Reference!$B$3,IF('Kingdom War'!R18&gt;[1]Reference!$A$4,[1]Reference!$B$4,IF('Kingdom War'!R18&gt;[1]Reference!$A$5,[1]Reference!$B$5,IF('Kingdom War'!R18&gt;[1]Reference!$A$6,[1]Reference!$B$6,0)))))</f>
        <v/>
      </c>
      <c r="K14" s="17"/>
      <c r="L14" s="17"/>
      <c r="M14" s="19" t="str">
        <f t="shared" si="1"/>
        <v/>
      </c>
      <c r="N14" s="17"/>
      <c r="O14" s="19" t="str">
        <f t="shared" si="2"/>
        <v/>
      </c>
      <c r="P14" s="17"/>
      <c r="Q14" s="19" t="str">
        <f t="shared" si="3"/>
        <v/>
      </c>
      <c r="R14" s="19" t="str">
        <f t="shared" si="4"/>
        <v/>
      </c>
      <c r="S14" s="20"/>
      <c r="T14" s="21">
        <v>1054</v>
      </c>
      <c r="U14" s="22"/>
      <c r="V14" s="23" t="s">
        <v>52</v>
      </c>
      <c r="W14" s="24" t="s">
        <v>53</v>
      </c>
      <c r="X14" s="24" t="s">
        <v>52</v>
      </c>
      <c r="Y14" s="24" t="s">
        <v>52</v>
      </c>
      <c r="Z14" s="24" t="s">
        <v>52</v>
      </c>
      <c r="AA14" s="25"/>
      <c r="AB14" s="26" t="s">
        <v>95</v>
      </c>
      <c r="AC14" s="27" t="s">
        <v>96</v>
      </c>
      <c r="AD14" s="27" t="s">
        <v>97</v>
      </c>
      <c r="AE14" s="27" t="s">
        <v>98</v>
      </c>
      <c r="AF14" s="26"/>
      <c r="AG14" s="28"/>
      <c r="AH14" s="29"/>
      <c r="AI14" s="30" t="s">
        <v>99</v>
      </c>
      <c r="AJ14" s="31"/>
      <c r="AK14" s="20"/>
      <c r="AL14" s="20"/>
    </row>
    <row r="15" spans="1:38" ht="12.75" customHeight="1" x14ac:dyDescent="0.2">
      <c r="A15" s="14" t="s">
        <v>100</v>
      </c>
      <c r="B15" s="15" t="s">
        <v>101</v>
      </c>
      <c r="C15" s="16">
        <f t="shared" si="0"/>
        <v>9.4</v>
      </c>
      <c r="D15" s="17"/>
      <c r="E15" s="17">
        <v>10</v>
      </c>
      <c r="F15" s="17">
        <v>10</v>
      </c>
      <c r="G15" s="17">
        <v>10</v>
      </c>
      <c r="H15" s="17">
        <v>10</v>
      </c>
      <c r="I15" s="17">
        <v>7</v>
      </c>
      <c r="J15" s="18" t="str">
        <f>IF(R15="","",IF(R15&gt;=[1]Reference!$A$3,[1]Reference!$B$3,IF('Kingdom War'!R9&gt;[1]Reference!$A$4,[1]Reference!$B$4,IF('Kingdom War'!R9&gt;[1]Reference!$A$5,[1]Reference!$B$5,IF('Kingdom War'!R9&gt;[1]Reference!$A$6,[1]Reference!$B$6,0)))))</f>
        <v/>
      </c>
      <c r="K15" s="17"/>
      <c r="L15" s="17"/>
      <c r="M15" s="19" t="str">
        <f t="shared" si="1"/>
        <v/>
      </c>
      <c r="N15" s="17"/>
      <c r="O15" s="19" t="str">
        <f t="shared" si="2"/>
        <v/>
      </c>
      <c r="P15" s="17"/>
      <c r="Q15" s="19" t="str">
        <f t="shared" si="3"/>
        <v/>
      </c>
      <c r="R15" s="19" t="str">
        <f t="shared" si="4"/>
        <v/>
      </c>
      <c r="S15" s="20" t="s">
        <v>81</v>
      </c>
      <c r="T15" s="21">
        <v>50</v>
      </c>
      <c r="U15" s="22"/>
      <c r="V15" s="23" t="s">
        <v>52</v>
      </c>
      <c r="W15" s="24" t="s">
        <v>53</v>
      </c>
      <c r="X15" s="24" t="s">
        <v>52</v>
      </c>
      <c r="Y15" s="24" t="s">
        <v>52</v>
      </c>
      <c r="Z15" s="24" t="s">
        <v>52</v>
      </c>
      <c r="AA15" s="25"/>
      <c r="AB15" s="26" t="s">
        <v>102</v>
      </c>
      <c r="AC15" s="27" t="s">
        <v>103</v>
      </c>
      <c r="AD15" s="27" t="s">
        <v>104</v>
      </c>
      <c r="AE15" s="27" t="s">
        <v>105</v>
      </c>
      <c r="AF15" s="26"/>
      <c r="AG15" s="28"/>
      <c r="AH15" s="29"/>
      <c r="AI15" s="30" t="s">
        <v>52</v>
      </c>
      <c r="AJ15" s="31"/>
      <c r="AK15" s="20"/>
      <c r="AL15" s="20"/>
    </row>
    <row r="16" spans="1:38" x14ac:dyDescent="0.2">
      <c r="A16" s="14" t="s">
        <v>106</v>
      </c>
      <c r="B16" s="15" t="s">
        <v>107</v>
      </c>
      <c r="C16" s="16">
        <f t="shared" si="0"/>
        <v>9.4</v>
      </c>
      <c r="D16" s="17"/>
      <c r="E16" s="17">
        <v>10</v>
      </c>
      <c r="F16" s="17">
        <v>10</v>
      </c>
      <c r="G16" s="17">
        <v>10</v>
      </c>
      <c r="H16" s="17">
        <v>10</v>
      </c>
      <c r="I16" s="17">
        <v>7</v>
      </c>
      <c r="J16" s="18" t="str">
        <f>IF(R16="","",IF(R16&gt;=[1]Reference!$A$3,[1]Reference!$B$3,IF('Kingdom War'!R14&gt;[1]Reference!$A$4,[1]Reference!$B$4,IF('Kingdom War'!R14&gt;[1]Reference!$A$5,[1]Reference!$B$5,IF('Kingdom War'!R14&gt;[1]Reference!$A$6,[1]Reference!$B$6,0)))))</f>
        <v/>
      </c>
      <c r="K16" s="17"/>
      <c r="L16" s="17"/>
      <c r="M16" s="19" t="str">
        <f t="shared" si="1"/>
        <v/>
      </c>
      <c r="N16" s="17"/>
      <c r="O16" s="19" t="str">
        <f t="shared" si="2"/>
        <v/>
      </c>
      <c r="P16" s="17"/>
      <c r="Q16" s="19" t="str">
        <f t="shared" si="3"/>
        <v/>
      </c>
      <c r="R16" s="19" t="str">
        <f t="shared" si="4"/>
        <v/>
      </c>
      <c r="S16" s="20" t="s">
        <v>81</v>
      </c>
      <c r="T16" s="21">
        <v>4322</v>
      </c>
      <c r="U16" s="22"/>
      <c r="V16" s="23" t="s">
        <v>52</v>
      </c>
      <c r="W16" s="24" t="s">
        <v>52</v>
      </c>
      <c r="X16" s="24" t="s">
        <v>52</v>
      </c>
      <c r="Y16" s="24" t="s">
        <v>52</v>
      </c>
      <c r="Z16" s="24"/>
      <c r="AA16" s="25"/>
      <c r="AB16" s="26" t="s">
        <v>108</v>
      </c>
      <c r="AC16" s="27" t="s">
        <v>109</v>
      </c>
      <c r="AD16" s="27" t="s">
        <v>110</v>
      </c>
      <c r="AE16" s="27" t="s">
        <v>111</v>
      </c>
      <c r="AF16" s="26"/>
      <c r="AG16" s="28"/>
      <c r="AH16" s="29"/>
      <c r="AI16" s="30" t="s">
        <v>52</v>
      </c>
      <c r="AJ16" s="31"/>
      <c r="AK16" s="20"/>
      <c r="AL16" s="20"/>
    </row>
    <row r="17" spans="1:38" x14ac:dyDescent="0.2">
      <c r="A17" s="14" t="s">
        <v>112</v>
      </c>
      <c r="B17" s="15" t="s">
        <v>113</v>
      </c>
      <c r="C17" s="16">
        <f t="shared" si="0"/>
        <v>9.1666666666666661</v>
      </c>
      <c r="D17" s="17">
        <v>10</v>
      </c>
      <c r="E17" s="17">
        <v>10</v>
      </c>
      <c r="F17" s="17">
        <v>10</v>
      </c>
      <c r="G17" s="17">
        <v>10</v>
      </c>
      <c r="H17" s="17">
        <v>10</v>
      </c>
      <c r="I17" s="17">
        <v>5</v>
      </c>
      <c r="J17" s="18">
        <f>IF(R17="","",IF(R17&gt;=[1]Reference!$A$3,[1]Reference!$B$3,IF('Kingdom War'!R23&gt;[1]Reference!$A$4,[1]Reference!$B$4,IF('Kingdom War'!R23&gt;[1]Reference!$A$5,[1]Reference!$B$5,IF('Kingdom War'!R23&gt;[1]Reference!$A$6,[1]Reference!$B$6,0)))))</f>
        <v>10</v>
      </c>
      <c r="K17" s="17">
        <v>48</v>
      </c>
      <c r="L17" s="17">
        <v>11</v>
      </c>
      <c r="M17" s="19">
        <f t="shared" si="1"/>
        <v>0.22916666666666666</v>
      </c>
      <c r="N17" s="17">
        <v>25</v>
      </c>
      <c r="O17" s="19">
        <f t="shared" si="2"/>
        <v>2.2727272727272729</v>
      </c>
      <c r="P17" s="17">
        <v>18</v>
      </c>
      <c r="Q17" s="19">
        <f t="shared" si="3"/>
        <v>0.72</v>
      </c>
      <c r="R17" s="19">
        <f t="shared" si="4"/>
        <v>2.5018939393939394</v>
      </c>
      <c r="S17" s="20"/>
      <c r="T17" s="21">
        <v>1165</v>
      </c>
      <c r="U17" s="22"/>
      <c r="V17" s="23"/>
      <c r="W17" s="24"/>
      <c r="X17" s="24"/>
      <c r="Y17" s="24"/>
      <c r="Z17" s="24"/>
      <c r="AA17" s="25"/>
      <c r="AB17" s="26"/>
      <c r="AC17" s="27"/>
      <c r="AD17" s="27"/>
      <c r="AE17" s="27"/>
      <c r="AF17" s="26"/>
      <c r="AG17" s="28"/>
      <c r="AH17" s="29"/>
      <c r="AI17" s="30"/>
      <c r="AJ17" s="31"/>
      <c r="AK17" s="20"/>
      <c r="AL17" s="20"/>
    </row>
    <row r="18" spans="1:38" x14ac:dyDescent="0.2">
      <c r="A18" s="14" t="s">
        <v>114</v>
      </c>
      <c r="B18" s="15" t="s">
        <v>115</v>
      </c>
      <c r="C18" s="16">
        <f t="shared" si="0"/>
        <v>9.1666666666666661</v>
      </c>
      <c r="D18" s="17">
        <v>5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  <c r="J18" s="18">
        <f>IF(R18="","",IF(R18&gt;=[1]Reference!$A$3,[1]Reference!$B$3,IF('Kingdom War'!R27&gt;[1]Reference!$A$4,[1]Reference!$B$4,IF('Kingdom War'!R27&gt;[1]Reference!$A$5,[1]Reference!$B$5,IF('Kingdom War'!R27&gt;[1]Reference!$A$6,[1]Reference!$B$6,0)))))</f>
        <v>10</v>
      </c>
      <c r="K18" s="17">
        <v>663</v>
      </c>
      <c r="L18" s="17">
        <v>261</v>
      </c>
      <c r="M18" s="19">
        <f t="shared" si="1"/>
        <v>0.39366515837104071</v>
      </c>
      <c r="N18" s="17">
        <v>268</v>
      </c>
      <c r="O18" s="19">
        <f t="shared" si="2"/>
        <v>1.0268199233716475</v>
      </c>
      <c r="P18" s="17">
        <v>332</v>
      </c>
      <c r="Q18" s="19">
        <f t="shared" si="3"/>
        <v>1.2388059701492538</v>
      </c>
      <c r="R18" s="19">
        <f t="shared" si="4"/>
        <v>1.4204850817426882</v>
      </c>
      <c r="S18" s="20" t="s">
        <v>116</v>
      </c>
      <c r="T18" s="21"/>
      <c r="U18" s="22"/>
      <c r="V18" s="23"/>
      <c r="W18" s="24"/>
      <c r="X18" s="24"/>
      <c r="Y18" s="24"/>
      <c r="Z18" s="24"/>
      <c r="AA18" s="25"/>
      <c r="AB18" s="26"/>
      <c r="AC18" s="27"/>
      <c r="AD18" s="27"/>
      <c r="AE18" s="27"/>
      <c r="AF18" s="26"/>
      <c r="AG18" s="28"/>
      <c r="AH18" s="29"/>
      <c r="AI18" s="30"/>
      <c r="AJ18" s="31"/>
      <c r="AK18" s="20"/>
      <c r="AL18" s="20"/>
    </row>
    <row r="19" spans="1:38" ht="15" x14ac:dyDescent="0.25">
      <c r="A19" s="14" t="s">
        <v>117</v>
      </c>
      <c r="B19" s="15" t="s">
        <v>118</v>
      </c>
      <c r="C19" s="16">
        <f t="shared" si="0"/>
        <v>9</v>
      </c>
      <c r="D19" s="17">
        <v>7</v>
      </c>
      <c r="E19" s="17">
        <v>10</v>
      </c>
      <c r="F19" s="17">
        <v>10</v>
      </c>
      <c r="G19" s="17">
        <v>10</v>
      </c>
      <c r="H19" s="17">
        <v>10</v>
      </c>
      <c r="I19" s="17">
        <v>7</v>
      </c>
      <c r="J19" s="18">
        <f>IF(R19="","",IF(R19&gt;=[1]Reference!$A$3,[1]Reference!$B$3,IF('Kingdom War'!R15&gt;[1]Reference!$A$4,[1]Reference!$B$4,IF('Kingdom War'!R15&gt;[1]Reference!$A$5,[1]Reference!$B$5,IF('Kingdom War'!R15&gt;[1]Reference!$A$6,[1]Reference!$B$6,0)))))</f>
        <v>10</v>
      </c>
      <c r="K19" s="17">
        <v>2684</v>
      </c>
      <c r="L19" s="17">
        <v>1188</v>
      </c>
      <c r="M19" s="19">
        <f t="shared" si="1"/>
        <v>0.44262295081967212</v>
      </c>
      <c r="N19" s="17">
        <v>3656</v>
      </c>
      <c r="O19" s="19">
        <f t="shared" si="2"/>
        <v>3.0774410774410774</v>
      </c>
      <c r="P19" s="17"/>
      <c r="Q19" s="19">
        <f t="shared" si="3"/>
        <v>0</v>
      </c>
      <c r="R19" s="19">
        <f t="shared" si="4"/>
        <v>3.5200640282607494</v>
      </c>
      <c r="S19" s="20"/>
      <c r="T19" s="21">
        <v>33000</v>
      </c>
      <c r="U19" s="22"/>
      <c r="V19" s="23"/>
      <c r="W19" s="24"/>
      <c r="X19" s="24"/>
      <c r="Y19" s="24"/>
      <c r="Z19" s="24"/>
      <c r="AA19" s="25"/>
      <c r="AB19" s="26" t="s">
        <v>119</v>
      </c>
      <c r="AC19" s="27" t="s">
        <v>120</v>
      </c>
      <c r="AD19" s="27" t="s">
        <v>121</v>
      </c>
      <c r="AE19" s="27" t="s">
        <v>122</v>
      </c>
      <c r="AF19" s="26"/>
      <c r="AG19" s="28"/>
      <c r="AH19" s="29"/>
      <c r="AI19" s="30"/>
      <c r="AJ19" s="33"/>
      <c r="AK19" s="20"/>
      <c r="AL19" s="20"/>
    </row>
    <row r="20" spans="1:38" x14ac:dyDescent="0.2">
      <c r="A20" s="14" t="s">
        <v>123</v>
      </c>
      <c r="B20" s="15" t="s">
        <v>124</v>
      </c>
      <c r="C20" s="16">
        <f t="shared" si="0"/>
        <v>9</v>
      </c>
      <c r="D20" s="17"/>
      <c r="E20" s="17">
        <v>10</v>
      </c>
      <c r="F20" s="17">
        <v>10</v>
      </c>
      <c r="G20" s="17">
        <v>8</v>
      </c>
      <c r="H20" s="17">
        <v>10</v>
      </c>
      <c r="I20" s="17">
        <v>7</v>
      </c>
      <c r="J20" s="18" t="str">
        <f>IF(R20="","",IF(R20&gt;=[1]Reference!$A$3,[1]Reference!$B$3,IF('Kingdom War'!R11&gt;[1]Reference!$A$4,[1]Reference!$B$4,IF('Kingdom War'!R11&gt;[1]Reference!$A$5,[1]Reference!$B$5,IF('Kingdom War'!R11&gt;[1]Reference!$A$6,[1]Reference!$B$6,0)))))</f>
        <v/>
      </c>
      <c r="K20" s="17"/>
      <c r="L20" s="17"/>
      <c r="M20" s="19" t="str">
        <f t="shared" si="1"/>
        <v/>
      </c>
      <c r="N20" s="17"/>
      <c r="O20" s="19" t="str">
        <f t="shared" si="2"/>
        <v/>
      </c>
      <c r="P20" s="17"/>
      <c r="Q20" s="19" t="str">
        <f t="shared" si="3"/>
        <v/>
      </c>
      <c r="R20" s="19" t="str">
        <f t="shared" si="4"/>
        <v/>
      </c>
      <c r="S20" s="20"/>
      <c r="T20" s="21">
        <v>1615</v>
      </c>
      <c r="U20" s="22"/>
      <c r="V20" s="23" t="s">
        <v>52</v>
      </c>
      <c r="W20" s="24" t="s">
        <v>52</v>
      </c>
      <c r="X20" s="24" t="s">
        <v>52</v>
      </c>
      <c r="Y20" s="24" t="s">
        <v>52</v>
      </c>
      <c r="Z20" s="24" t="s">
        <v>52</v>
      </c>
      <c r="AA20" s="25"/>
      <c r="AB20" s="26" t="s">
        <v>125</v>
      </c>
      <c r="AC20" s="27" t="s">
        <v>126</v>
      </c>
      <c r="AD20" s="27" t="s">
        <v>127</v>
      </c>
      <c r="AE20" s="27" t="s">
        <v>128</v>
      </c>
      <c r="AF20" s="26"/>
      <c r="AG20" s="28"/>
      <c r="AH20" s="29"/>
      <c r="AI20" s="30" t="s">
        <v>52</v>
      </c>
      <c r="AJ20" s="31"/>
      <c r="AK20" s="20"/>
      <c r="AL20" s="20"/>
    </row>
    <row r="21" spans="1:38" x14ac:dyDescent="0.2">
      <c r="A21" s="14" t="s">
        <v>129</v>
      </c>
      <c r="B21" s="15" t="s">
        <v>130</v>
      </c>
      <c r="C21" s="16">
        <f t="shared" si="0"/>
        <v>9</v>
      </c>
      <c r="D21" s="17"/>
      <c r="E21" s="17">
        <v>10</v>
      </c>
      <c r="F21" s="17">
        <v>5</v>
      </c>
      <c r="G21" s="17">
        <v>10</v>
      </c>
      <c r="H21" s="17">
        <v>10</v>
      </c>
      <c r="I21" s="17">
        <v>10</v>
      </c>
      <c r="J21" s="18" t="str">
        <f>IF(R21="","",IF(R21&gt;=[1]Reference!$A$3,[1]Reference!$B$3,IF('Kingdom War'!R10&gt;[1]Reference!$A$4,[1]Reference!$B$4,IF('Kingdom War'!R10&gt;[1]Reference!$A$5,[1]Reference!$B$5,IF('Kingdom War'!R10&gt;[1]Reference!$A$6,[1]Reference!$B$6,0)))))</f>
        <v/>
      </c>
      <c r="K21" s="17"/>
      <c r="L21" s="17"/>
      <c r="M21" s="19" t="str">
        <f t="shared" si="1"/>
        <v/>
      </c>
      <c r="N21" s="17"/>
      <c r="O21" s="19" t="str">
        <f t="shared" si="2"/>
        <v/>
      </c>
      <c r="P21" s="17"/>
      <c r="Q21" s="19" t="str">
        <f t="shared" si="3"/>
        <v/>
      </c>
      <c r="R21" s="19" t="str">
        <f t="shared" si="4"/>
        <v/>
      </c>
      <c r="S21" s="20" t="s">
        <v>131</v>
      </c>
      <c r="T21" s="21">
        <v>15105</v>
      </c>
      <c r="U21" s="22"/>
      <c r="V21" s="23" t="s">
        <v>52</v>
      </c>
      <c r="W21" s="24" t="s">
        <v>52</v>
      </c>
      <c r="X21" s="24" t="s">
        <v>52</v>
      </c>
      <c r="Y21" s="24" t="s">
        <v>52</v>
      </c>
      <c r="Z21" s="24" t="s">
        <v>52</v>
      </c>
      <c r="AA21" s="25"/>
      <c r="AB21" s="26" t="s">
        <v>132</v>
      </c>
      <c r="AC21" s="27" t="s">
        <v>133</v>
      </c>
      <c r="AD21" s="27" t="s">
        <v>134</v>
      </c>
      <c r="AE21" s="27" t="s">
        <v>135</v>
      </c>
      <c r="AF21" s="26"/>
      <c r="AG21" s="28"/>
      <c r="AH21" s="29"/>
      <c r="AI21" s="30" t="s">
        <v>99</v>
      </c>
      <c r="AJ21" s="31"/>
      <c r="AK21" s="20"/>
      <c r="AL21" s="20"/>
    </row>
    <row r="22" spans="1:38" x14ac:dyDescent="0.2">
      <c r="A22" s="14" t="s">
        <v>136</v>
      </c>
      <c r="B22" s="15" t="s">
        <v>137</v>
      </c>
      <c r="C22" s="16">
        <f t="shared" si="0"/>
        <v>9</v>
      </c>
      <c r="D22" s="17"/>
      <c r="E22" s="17">
        <v>10</v>
      </c>
      <c r="F22" s="17">
        <v>10</v>
      </c>
      <c r="G22" s="17">
        <v>10</v>
      </c>
      <c r="H22" s="17">
        <v>10</v>
      </c>
      <c r="I22" s="17">
        <v>5</v>
      </c>
      <c r="J22" s="18" t="str">
        <f>IF(R22="","",IF(R22&gt;=[1]Reference!$A$3,[1]Reference!$B$3,IF('Kingdom War'!R7&gt;[1]Reference!$A$4,[1]Reference!$B$4,IF('Kingdom War'!R7&gt;[1]Reference!$A$5,[1]Reference!$B$5,IF('Kingdom War'!R7&gt;[1]Reference!$A$6,[1]Reference!$B$6,0)))))</f>
        <v/>
      </c>
      <c r="K22" s="17"/>
      <c r="L22" s="17"/>
      <c r="M22" s="19" t="str">
        <f t="shared" si="1"/>
        <v/>
      </c>
      <c r="N22" s="17"/>
      <c r="O22" s="19" t="str">
        <f t="shared" si="2"/>
        <v/>
      </c>
      <c r="P22" s="17"/>
      <c r="Q22" s="19" t="str">
        <f t="shared" si="3"/>
        <v/>
      </c>
      <c r="R22" s="19" t="str">
        <f t="shared" si="4"/>
        <v/>
      </c>
      <c r="S22" s="20"/>
      <c r="T22" s="21">
        <v>20</v>
      </c>
      <c r="U22" s="22"/>
      <c r="V22" s="23" t="s">
        <v>52</v>
      </c>
      <c r="W22" s="24" t="s">
        <v>52</v>
      </c>
      <c r="X22" s="24" t="s">
        <v>53</v>
      </c>
      <c r="Y22" s="24" t="s">
        <v>52</v>
      </c>
      <c r="Z22" s="24" t="s">
        <v>52</v>
      </c>
      <c r="AA22" s="25"/>
      <c r="AB22" s="26" t="s">
        <v>138</v>
      </c>
      <c r="AC22" s="27" t="s">
        <v>139</v>
      </c>
      <c r="AD22" s="27" t="s">
        <v>140</v>
      </c>
      <c r="AE22" s="27" t="s">
        <v>141</v>
      </c>
      <c r="AF22" s="26">
        <v>44350</v>
      </c>
      <c r="AG22" s="28"/>
      <c r="AH22" s="29"/>
      <c r="AI22" s="30" t="s">
        <v>52</v>
      </c>
      <c r="AJ22" s="31"/>
      <c r="AK22" s="20"/>
      <c r="AL22" s="20"/>
    </row>
    <row r="23" spans="1:38" x14ac:dyDescent="0.2">
      <c r="A23" s="14" t="s">
        <v>142</v>
      </c>
      <c r="B23" s="15" t="s">
        <v>143</v>
      </c>
      <c r="C23" s="16">
        <f t="shared" si="0"/>
        <v>9</v>
      </c>
      <c r="D23" s="17">
        <v>7</v>
      </c>
      <c r="E23" s="17">
        <v>10</v>
      </c>
      <c r="F23" s="17">
        <v>10</v>
      </c>
      <c r="G23" s="17">
        <v>7</v>
      </c>
      <c r="H23" s="17">
        <v>10</v>
      </c>
      <c r="I23" s="17">
        <v>10</v>
      </c>
      <c r="J23" s="18">
        <f>IF(R23="","",IF(R23&gt;=[1]Reference!$A$3,[1]Reference!$B$3,IF('Kingdom War'!R8&gt;[1]Reference!$A$4,[1]Reference!$B$4,IF('Kingdom War'!R8&gt;[1]Reference!$A$5,[1]Reference!$B$5,IF('Kingdom War'!R8&gt;[1]Reference!$A$6,[1]Reference!$B$6,0)))))</f>
        <v>7</v>
      </c>
      <c r="K23" s="17">
        <v>5145</v>
      </c>
      <c r="L23" s="17">
        <v>3002</v>
      </c>
      <c r="M23" s="19">
        <f t="shared" si="1"/>
        <v>0.5834791059280855</v>
      </c>
      <c r="N23" s="17"/>
      <c r="O23" s="19">
        <f t="shared" si="2"/>
        <v>0</v>
      </c>
      <c r="P23" s="17"/>
      <c r="Q23" s="19" t="e">
        <f t="shared" si="3"/>
        <v>#DIV/0!</v>
      </c>
      <c r="R23" s="19">
        <f t="shared" si="4"/>
        <v>0.5834791059280855</v>
      </c>
      <c r="S23" s="20"/>
      <c r="T23" s="21">
        <v>701</v>
      </c>
      <c r="U23" s="22"/>
      <c r="V23" s="23"/>
      <c r="W23" s="24"/>
      <c r="X23" s="24"/>
      <c r="Y23" s="24"/>
      <c r="Z23" s="24"/>
      <c r="AA23" s="25"/>
      <c r="AB23" s="26"/>
      <c r="AC23" s="27"/>
      <c r="AD23" s="27"/>
      <c r="AE23" s="27"/>
      <c r="AF23" s="26"/>
      <c r="AG23" s="28"/>
      <c r="AH23" s="29"/>
      <c r="AI23" s="30"/>
      <c r="AJ23" s="35"/>
      <c r="AK23" s="20"/>
      <c r="AL23" s="20"/>
    </row>
    <row r="24" spans="1:38" x14ac:dyDescent="0.2">
      <c r="A24" s="14" t="s">
        <v>144</v>
      </c>
      <c r="B24" s="15" t="s">
        <v>145</v>
      </c>
      <c r="C24" s="16">
        <f t="shared" si="0"/>
        <v>9</v>
      </c>
      <c r="D24" s="17">
        <v>7</v>
      </c>
      <c r="E24" s="17">
        <v>10</v>
      </c>
      <c r="F24" s="17">
        <v>10</v>
      </c>
      <c r="G24" s="17">
        <v>10</v>
      </c>
      <c r="H24" s="17">
        <v>10</v>
      </c>
      <c r="I24" s="17">
        <v>7</v>
      </c>
      <c r="J24" s="18">
        <f>IF(R24="","",IF(R24&gt;=[1]Reference!$A$3,[1]Reference!$B$3,IF('Kingdom War'!R31&gt;[1]Reference!$A$4,[1]Reference!$B$4,IF('Kingdom War'!R31&gt;[1]Reference!$A$5,[1]Reference!$B$5,IF('Kingdom War'!R31&gt;[1]Reference!$A$6,[1]Reference!$B$6,0)))))</f>
        <v>7</v>
      </c>
      <c r="K24" s="17">
        <v>772</v>
      </c>
      <c r="L24" s="17">
        <v>390</v>
      </c>
      <c r="M24" s="19">
        <f t="shared" si="1"/>
        <v>0.50518134715025909</v>
      </c>
      <c r="N24" s="17">
        <v>194</v>
      </c>
      <c r="O24" s="19">
        <f t="shared" si="2"/>
        <v>0.49743589743589745</v>
      </c>
      <c r="P24" s="17"/>
      <c r="Q24" s="19">
        <f t="shared" si="3"/>
        <v>0</v>
      </c>
      <c r="R24" s="19">
        <f t="shared" si="4"/>
        <v>1.0026172445861565</v>
      </c>
      <c r="S24" s="20" t="s">
        <v>146</v>
      </c>
      <c r="T24" s="21">
        <v>1</v>
      </c>
      <c r="U24" s="22"/>
      <c r="V24" s="23"/>
      <c r="W24" s="24"/>
      <c r="X24" s="24"/>
      <c r="Y24" s="24"/>
      <c r="Z24" s="24"/>
      <c r="AA24" s="25"/>
      <c r="AB24" s="26"/>
      <c r="AC24" s="27"/>
      <c r="AD24" s="27"/>
      <c r="AE24" s="27"/>
      <c r="AF24" s="26"/>
      <c r="AG24" s="28"/>
      <c r="AH24" s="29"/>
      <c r="AI24" s="30"/>
      <c r="AJ24" s="35"/>
      <c r="AK24" s="20"/>
      <c r="AL24" s="20"/>
    </row>
    <row r="25" spans="1:38" x14ac:dyDescent="0.2">
      <c r="A25" s="14" t="s">
        <v>147</v>
      </c>
      <c r="B25" s="15" t="s">
        <v>148</v>
      </c>
      <c r="C25" s="16">
        <f t="shared" si="0"/>
        <v>9</v>
      </c>
      <c r="D25" s="17">
        <v>7</v>
      </c>
      <c r="E25" s="17">
        <v>10</v>
      </c>
      <c r="F25" s="17">
        <v>10</v>
      </c>
      <c r="G25" s="17">
        <v>10</v>
      </c>
      <c r="H25" s="17">
        <v>10</v>
      </c>
      <c r="I25" s="17">
        <v>7</v>
      </c>
      <c r="J25" s="18">
        <f>IF(R25="","",IF(R25&gt;=[1]Reference!$A$3,[1]Reference!$B$3,IF('Kingdom War'!R25&gt;[1]Reference!$A$4,[1]Reference!$B$4,IF('Kingdom War'!R25&gt;[1]Reference!$A$5,[1]Reference!$B$5,IF('Kingdom War'!R25&gt;[1]Reference!$A$6,[1]Reference!$B$6,0)))))</f>
        <v>0</v>
      </c>
      <c r="K25" s="17">
        <v>1869</v>
      </c>
      <c r="L25" s="17">
        <v>469</v>
      </c>
      <c r="M25" s="19">
        <f t="shared" si="1"/>
        <v>0.25093632958801498</v>
      </c>
      <c r="N25" s="17">
        <v>89</v>
      </c>
      <c r="O25" s="19">
        <f t="shared" si="2"/>
        <v>0.18976545842217485</v>
      </c>
      <c r="P25" s="17"/>
      <c r="Q25" s="19">
        <f t="shared" si="3"/>
        <v>0</v>
      </c>
      <c r="R25" s="19">
        <f t="shared" si="4"/>
        <v>0.44070178801018983</v>
      </c>
      <c r="S25" s="20"/>
      <c r="T25" s="21">
        <v>41393</v>
      </c>
      <c r="U25" s="22" t="s">
        <v>149</v>
      </c>
      <c r="V25" s="23"/>
      <c r="W25" s="24"/>
      <c r="X25" s="24"/>
      <c r="Y25" s="24"/>
      <c r="Z25" s="24"/>
      <c r="AA25" s="25"/>
      <c r="AB25" s="26"/>
      <c r="AC25" s="27"/>
      <c r="AD25" s="27"/>
      <c r="AE25" s="27"/>
      <c r="AF25" s="26"/>
      <c r="AG25" s="28"/>
      <c r="AH25" s="29"/>
      <c r="AI25" s="30"/>
      <c r="AJ25" s="35"/>
      <c r="AK25" s="20"/>
      <c r="AL25" s="20"/>
    </row>
    <row r="26" spans="1:38" x14ac:dyDescent="0.2">
      <c r="A26" s="14" t="s">
        <v>150</v>
      </c>
      <c r="B26" s="15" t="s">
        <v>151</v>
      </c>
      <c r="C26" s="16">
        <f t="shared" si="0"/>
        <v>8.6</v>
      </c>
      <c r="D26" s="17"/>
      <c r="E26" s="17">
        <v>10</v>
      </c>
      <c r="F26" s="17">
        <v>10</v>
      </c>
      <c r="G26" s="17">
        <v>10</v>
      </c>
      <c r="H26" s="17">
        <v>10</v>
      </c>
      <c r="I26" s="17">
        <v>3</v>
      </c>
      <c r="J26" s="18" t="str">
        <f>IF(R26="","",IF(R26&gt;=[1]Reference!$A$3,[1]Reference!$B$3,IF('Kingdom War'!R17&gt;[1]Reference!$A$4,[1]Reference!$B$4,IF('Kingdom War'!R17&gt;[1]Reference!$A$5,[1]Reference!$B$5,IF('Kingdom War'!R17&gt;[1]Reference!$A$6,[1]Reference!$B$6,0)))))</f>
        <v/>
      </c>
      <c r="K26" s="17"/>
      <c r="L26" s="17"/>
      <c r="M26" s="19" t="str">
        <f t="shared" si="1"/>
        <v/>
      </c>
      <c r="N26" s="17"/>
      <c r="O26" s="19" t="str">
        <f t="shared" si="2"/>
        <v/>
      </c>
      <c r="P26" s="17"/>
      <c r="Q26" s="19" t="str">
        <f t="shared" si="3"/>
        <v/>
      </c>
      <c r="R26" s="19" t="str">
        <f t="shared" si="4"/>
        <v/>
      </c>
      <c r="S26" s="20" t="s">
        <v>81</v>
      </c>
      <c r="T26" s="21">
        <v>59</v>
      </c>
      <c r="U26" s="22"/>
      <c r="V26" s="23" t="s">
        <v>52</v>
      </c>
      <c r="W26" s="24" t="s">
        <v>53</v>
      </c>
      <c r="X26" s="24" t="s">
        <v>52</v>
      </c>
      <c r="Y26" s="24" t="s">
        <v>52</v>
      </c>
      <c r="Z26" s="24"/>
      <c r="AA26" s="25"/>
      <c r="AB26" s="26" t="s">
        <v>152</v>
      </c>
      <c r="AC26" s="27" t="s">
        <v>153</v>
      </c>
      <c r="AD26" s="27" t="s">
        <v>154</v>
      </c>
      <c r="AE26" s="27" t="s">
        <v>98</v>
      </c>
      <c r="AF26" s="26"/>
      <c r="AG26" s="28"/>
      <c r="AH26" s="29"/>
      <c r="AI26" s="30" t="s">
        <v>52</v>
      </c>
      <c r="AJ26" s="35"/>
      <c r="AK26" s="20"/>
      <c r="AL26" s="20"/>
    </row>
    <row r="27" spans="1:38" x14ac:dyDescent="0.2">
      <c r="A27" s="14" t="s">
        <v>155</v>
      </c>
      <c r="B27" s="15" t="s">
        <v>156</v>
      </c>
      <c r="C27" s="16">
        <f t="shared" si="0"/>
        <v>9.5</v>
      </c>
      <c r="D27" s="17">
        <v>10</v>
      </c>
      <c r="E27" s="17">
        <v>10</v>
      </c>
      <c r="F27" s="17">
        <v>10</v>
      </c>
      <c r="G27" s="17">
        <v>10</v>
      </c>
      <c r="H27" s="17">
        <v>10</v>
      </c>
      <c r="I27" s="17">
        <v>7</v>
      </c>
      <c r="J27" s="18">
        <f>IF(R27="","",IF(R27&gt;=[1]Reference!$A$3,[1]Reference!$B$3,IF('Kingdom War'!R12&gt;[1]Reference!$A$4,[1]Reference!$B$4,IF('Kingdom War'!R12&gt;[1]Reference!$A$5,[1]Reference!$B$5,IF('Kingdom War'!R12&gt;[1]Reference!$A$6,[1]Reference!$B$6,0)))))</f>
        <v>7</v>
      </c>
      <c r="K27" s="17">
        <v>2789</v>
      </c>
      <c r="L27" s="17">
        <v>1113</v>
      </c>
      <c r="M27" s="19">
        <f t="shared" si="1"/>
        <v>0.39906776622445322</v>
      </c>
      <c r="N27" s="17">
        <v>1045</v>
      </c>
      <c r="O27" s="19">
        <f t="shared" si="2"/>
        <v>0.93890386343216536</v>
      </c>
      <c r="P27" s="17">
        <v>1909</v>
      </c>
      <c r="Q27" s="19">
        <f t="shared" si="3"/>
        <v>1.8267942583732057</v>
      </c>
      <c r="R27" s="19">
        <f t="shared" si="4"/>
        <v>1.3379716296566186</v>
      </c>
      <c r="S27" s="20"/>
      <c r="T27" s="21">
        <v>48</v>
      </c>
      <c r="U27" s="22"/>
      <c r="V27" s="23" t="s">
        <v>52</v>
      </c>
      <c r="W27" s="24" t="s">
        <v>53</v>
      </c>
      <c r="X27" s="24" t="s">
        <v>52</v>
      </c>
      <c r="Y27" s="24" t="s">
        <v>52</v>
      </c>
      <c r="Z27" s="24" t="s">
        <v>52</v>
      </c>
      <c r="AA27" s="25"/>
      <c r="AB27" s="26" t="s">
        <v>157</v>
      </c>
      <c r="AC27" s="27" t="s">
        <v>158</v>
      </c>
      <c r="AD27" s="27" t="s">
        <v>159</v>
      </c>
      <c r="AE27" s="27" t="s">
        <v>128</v>
      </c>
      <c r="AF27" s="26"/>
      <c r="AG27" s="28"/>
      <c r="AH27" s="29"/>
      <c r="AI27" s="30" t="s">
        <v>52</v>
      </c>
      <c r="AJ27" s="35"/>
      <c r="AK27" s="20"/>
      <c r="AL27" s="20"/>
    </row>
    <row r="28" spans="1:38" x14ac:dyDescent="0.2">
      <c r="A28" s="14" t="s">
        <v>160</v>
      </c>
      <c r="B28" s="15" t="s">
        <v>161</v>
      </c>
      <c r="C28" s="16">
        <f t="shared" si="0"/>
        <v>8.3333333333333339</v>
      </c>
      <c r="D28" s="17">
        <v>5</v>
      </c>
      <c r="E28" s="17">
        <v>10</v>
      </c>
      <c r="F28" s="17">
        <v>10</v>
      </c>
      <c r="G28" s="17">
        <v>10</v>
      </c>
      <c r="H28" s="17">
        <v>10</v>
      </c>
      <c r="I28" s="17">
        <v>5</v>
      </c>
      <c r="J28" s="18">
        <f>IF(R28="","",IF(R28&gt;=[1]Reference!$A$3,[1]Reference!$B$3,IF('Kingdom War'!R29&gt;[1]Reference!$A$4,[1]Reference!$B$4,IF('Kingdom War'!R29&gt;[1]Reference!$A$5,[1]Reference!$B$5,IF('Kingdom War'!R29&gt;[1]Reference!$A$6,[1]Reference!$B$6,0)))))</f>
        <v>10</v>
      </c>
      <c r="K28" s="17">
        <v>2626</v>
      </c>
      <c r="L28" s="17">
        <v>1261</v>
      </c>
      <c r="M28" s="19">
        <f t="shared" si="1"/>
        <v>0.48019801980198018</v>
      </c>
      <c r="N28" s="17">
        <v>1202</v>
      </c>
      <c r="O28" s="19">
        <f t="shared" si="2"/>
        <v>0.95321173671689141</v>
      </c>
      <c r="P28" s="17"/>
      <c r="Q28" s="19">
        <f t="shared" si="3"/>
        <v>0</v>
      </c>
      <c r="R28" s="19">
        <f t="shared" si="4"/>
        <v>1.4334097565188717</v>
      </c>
      <c r="S28" s="20" t="s">
        <v>81</v>
      </c>
      <c r="T28" s="21"/>
      <c r="U28" s="22" t="s">
        <v>162</v>
      </c>
      <c r="V28" s="23"/>
      <c r="W28" s="24"/>
      <c r="X28" s="24"/>
      <c r="Y28" s="24"/>
      <c r="Z28" s="24"/>
      <c r="AA28" s="25"/>
      <c r="AB28" s="26"/>
      <c r="AC28" s="27"/>
      <c r="AD28" s="27"/>
      <c r="AE28" s="27"/>
      <c r="AF28" s="26"/>
      <c r="AG28" s="28"/>
      <c r="AH28" s="29"/>
      <c r="AI28" s="30"/>
      <c r="AJ28" s="35"/>
      <c r="AK28" s="20"/>
      <c r="AL28" s="20"/>
    </row>
    <row r="29" spans="1:38" x14ac:dyDescent="0.2">
      <c r="A29" s="14" t="s">
        <v>163</v>
      </c>
      <c r="B29" s="15" t="s">
        <v>164</v>
      </c>
      <c r="C29" s="16">
        <f t="shared" si="0"/>
        <v>8.6666666666666661</v>
      </c>
      <c r="D29" s="17">
        <v>5</v>
      </c>
      <c r="E29" s="17">
        <v>10</v>
      </c>
      <c r="F29" s="17">
        <v>10</v>
      </c>
      <c r="G29" s="17">
        <v>10</v>
      </c>
      <c r="H29" s="17">
        <v>10</v>
      </c>
      <c r="I29" s="17">
        <v>7</v>
      </c>
      <c r="J29" s="18">
        <f>IF(R29="","",IF(R29&gt;=[1]Reference!$A$3,[1]Reference!$B$3,IF('Kingdom War'!R20&gt;[1]Reference!$A$4,[1]Reference!$B$4,IF('Kingdom War'!R20&gt;[1]Reference!$A$5,[1]Reference!$B$5,IF('Kingdom War'!R20&gt;[1]Reference!$A$6,[1]Reference!$B$6,0)))))</f>
        <v>7</v>
      </c>
      <c r="K29" s="17">
        <v>4130</v>
      </c>
      <c r="L29" s="17">
        <v>1106</v>
      </c>
      <c r="M29" s="19">
        <f t="shared" si="1"/>
        <v>0.26779661016949152</v>
      </c>
      <c r="N29" s="17">
        <v>1087</v>
      </c>
      <c r="O29" s="19">
        <f t="shared" si="2"/>
        <v>0.98282097649186262</v>
      </c>
      <c r="P29" s="17">
        <v>803</v>
      </c>
      <c r="Q29" s="19">
        <f t="shared" si="3"/>
        <v>0.73873045078196875</v>
      </c>
      <c r="R29" s="19">
        <f t="shared" si="4"/>
        <v>1.2506175866613543</v>
      </c>
      <c r="S29" s="20"/>
      <c r="T29" s="21">
        <v>816</v>
      </c>
      <c r="U29" s="22"/>
      <c r="V29" s="23"/>
      <c r="W29" s="24"/>
      <c r="X29" s="24"/>
      <c r="Y29" s="24"/>
      <c r="Z29" s="24"/>
      <c r="AA29" s="25"/>
      <c r="AB29" s="26"/>
      <c r="AC29" s="27"/>
      <c r="AD29" s="27"/>
      <c r="AE29" s="27"/>
      <c r="AF29" s="26"/>
      <c r="AG29" s="28"/>
      <c r="AH29" s="29"/>
      <c r="AI29" s="30"/>
      <c r="AJ29" s="35"/>
      <c r="AK29" s="20"/>
      <c r="AL29" s="20"/>
    </row>
    <row r="30" spans="1:38" x14ac:dyDescent="0.2">
      <c r="A30" s="14" t="s">
        <v>165</v>
      </c>
      <c r="B30" s="15" t="s">
        <v>166</v>
      </c>
      <c r="C30" s="16">
        <f t="shared" si="0"/>
        <v>8.6666666666666661</v>
      </c>
      <c r="D30" s="17">
        <v>5</v>
      </c>
      <c r="E30" s="17">
        <v>10</v>
      </c>
      <c r="F30" s="17">
        <v>10</v>
      </c>
      <c r="G30" s="17">
        <v>10</v>
      </c>
      <c r="H30" s="17">
        <v>10</v>
      </c>
      <c r="I30" s="17">
        <v>7</v>
      </c>
      <c r="J30" s="18">
        <f>IF(R30="","",IF(R30&gt;=[1]Reference!$A$3,[1]Reference!$B$3,IF('Kingdom War'!R30&gt;[1]Reference!$A$4,[1]Reference!$B$4,IF('Kingdom War'!R30&gt;[1]Reference!$A$5,[1]Reference!$B$5,IF('Kingdom War'!R30&gt;[1]Reference!$A$6,[1]Reference!$B$6,0)))))</f>
        <v>0</v>
      </c>
      <c r="K30" s="17">
        <v>241</v>
      </c>
      <c r="L30" s="17">
        <v>138</v>
      </c>
      <c r="M30" s="19">
        <f t="shared" si="1"/>
        <v>0.57261410788381739</v>
      </c>
      <c r="N30" s="17">
        <v>18</v>
      </c>
      <c r="O30" s="19">
        <f t="shared" si="2"/>
        <v>0.13043478260869565</v>
      </c>
      <c r="P30" s="17"/>
      <c r="Q30" s="19">
        <f t="shared" si="3"/>
        <v>0</v>
      </c>
      <c r="R30" s="19">
        <f t="shared" si="4"/>
        <v>0.70304889049251307</v>
      </c>
      <c r="S30" s="20" t="s">
        <v>81</v>
      </c>
      <c r="T30" s="21">
        <v>0</v>
      </c>
      <c r="U30" s="22" t="s">
        <v>167</v>
      </c>
      <c r="V30" s="23"/>
      <c r="W30" s="24"/>
      <c r="X30" s="24"/>
      <c r="Y30" s="24"/>
      <c r="Z30" s="24"/>
      <c r="AA30" s="25"/>
      <c r="AB30" s="26"/>
      <c r="AC30" s="27"/>
      <c r="AD30" s="27"/>
      <c r="AE30" s="27"/>
      <c r="AF30" s="26"/>
      <c r="AG30" s="28"/>
      <c r="AH30" s="29"/>
      <c r="AI30" s="30"/>
      <c r="AJ30" s="35"/>
      <c r="AK30" s="20"/>
      <c r="AL30" s="20"/>
    </row>
    <row r="31" spans="1:38" x14ac:dyDescent="0.2">
      <c r="A31" s="14" t="s">
        <v>168</v>
      </c>
      <c r="B31" s="15" t="s">
        <v>169</v>
      </c>
      <c r="C31" s="16">
        <f t="shared" si="0"/>
        <v>8.4</v>
      </c>
      <c r="D31" s="17"/>
      <c r="E31" s="17">
        <v>10</v>
      </c>
      <c r="F31" s="17">
        <v>5</v>
      </c>
      <c r="G31" s="17">
        <v>10</v>
      </c>
      <c r="H31" s="17">
        <v>10</v>
      </c>
      <c r="I31" s="17">
        <v>7</v>
      </c>
      <c r="J31" s="18" t="str">
        <f>IF(R31="","",IF(R31&gt;=[1]Reference!$A$3,[1]Reference!$B$3,IF('Kingdom War'!R16&gt;[1]Reference!$A$4,[1]Reference!$B$4,IF('Kingdom War'!R16&gt;[1]Reference!$A$5,[1]Reference!$B$5,IF('Kingdom War'!R16&gt;[1]Reference!$A$6,[1]Reference!$B$6,0)))))</f>
        <v/>
      </c>
      <c r="K31" s="17"/>
      <c r="L31" s="17"/>
      <c r="M31" s="19" t="str">
        <f t="shared" si="1"/>
        <v/>
      </c>
      <c r="N31" s="17"/>
      <c r="O31" s="19" t="str">
        <f t="shared" si="2"/>
        <v/>
      </c>
      <c r="P31" s="17"/>
      <c r="Q31" s="19" t="str">
        <f t="shared" si="3"/>
        <v/>
      </c>
      <c r="R31" s="19" t="str">
        <f t="shared" si="4"/>
        <v/>
      </c>
      <c r="S31" s="20" t="s">
        <v>81</v>
      </c>
      <c r="T31" s="21">
        <v>15</v>
      </c>
      <c r="U31" s="22"/>
      <c r="V31" s="23" t="s">
        <v>52</v>
      </c>
      <c r="W31" s="24" t="s">
        <v>52</v>
      </c>
      <c r="X31" s="24" t="s">
        <v>52</v>
      </c>
      <c r="Y31" s="24" t="s">
        <v>52</v>
      </c>
      <c r="Z31" s="24"/>
      <c r="AA31" s="25"/>
      <c r="AB31" s="26" t="s">
        <v>170</v>
      </c>
      <c r="AC31" s="27" t="s">
        <v>158</v>
      </c>
      <c r="AD31" s="27" t="s">
        <v>171</v>
      </c>
      <c r="AE31" s="27" t="s">
        <v>141</v>
      </c>
      <c r="AF31" s="26"/>
      <c r="AG31" s="28"/>
      <c r="AH31" s="29"/>
      <c r="AI31" s="30" t="s">
        <v>52</v>
      </c>
      <c r="AJ31" s="35"/>
      <c r="AK31" s="20"/>
      <c r="AL31" s="20"/>
    </row>
    <row r="32" spans="1:38" x14ac:dyDescent="0.2">
      <c r="A32" s="14" t="s">
        <v>172</v>
      </c>
      <c r="B32" s="15" t="s">
        <v>173</v>
      </c>
      <c r="C32" s="16">
        <f t="shared" si="0"/>
        <v>7.833333333333333</v>
      </c>
      <c r="D32" s="17">
        <v>7</v>
      </c>
      <c r="E32" s="17">
        <v>0</v>
      </c>
      <c r="F32" s="17">
        <v>10</v>
      </c>
      <c r="G32" s="17">
        <v>10</v>
      </c>
      <c r="H32" s="17">
        <v>10</v>
      </c>
      <c r="I32" s="17">
        <v>10</v>
      </c>
      <c r="J32" s="18">
        <f>IF(R32="","",IF(R32&gt;=[1]Reference!$A$3,[1]Reference!$B$3,IF('Kingdom War'!R32&gt;[1]Reference!$A$4,[1]Reference!$B$4,IF('Kingdom War'!R32&gt;[1]Reference!$A$5,[1]Reference!$B$5,IF('Kingdom War'!R32&gt;[1]Reference!$A$6,[1]Reference!$B$6,0)))))</f>
        <v>10</v>
      </c>
      <c r="K32" s="17">
        <v>328</v>
      </c>
      <c r="L32" s="17">
        <v>356</v>
      </c>
      <c r="M32" s="19">
        <f t="shared" si="1"/>
        <v>1.0853658536585367</v>
      </c>
      <c r="N32" s="17">
        <v>291</v>
      </c>
      <c r="O32" s="19">
        <f t="shared" si="2"/>
        <v>0.81741573033707871</v>
      </c>
      <c r="P32" s="17">
        <v>589</v>
      </c>
      <c r="Q32" s="19">
        <f t="shared" si="3"/>
        <v>2.0240549828178693</v>
      </c>
      <c r="R32" s="19">
        <f t="shared" si="4"/>
        <v>1.9027815839956155</v>
      </c>
      <c r="S32" s="20" t="s">
        <v>81</v>
      </c>
      <c r="T32" s="21">
        <v>9</v>
      </c>
      <c r="U32" s="22"/>
      <c r="V32" s="23"/>
      <c r="W32" s="24"/>
      <c r="X32" s="24"/>
      <c r="Y32" s="24"/>
      <c r="Z32" s="24"/>
      <c r="AA32" s="25"/>
      <c r="AB32" s="26" t="s">
        <v>174</v>
      </c>
      <c r="AC32" s="27" t="s">
        <v>126</v>
      </c>
      <c r="AD32" s="27" t="s">
        <v>175</v>
      </c>
      <c r="AE32" s="27"/>
      <c r="AF32" s="26"/>
      <c r="AG32" s="28"/>
      <c r="AH32" s="29"/>
      <c r="AI32" s="30"/>
      <c r="AJ32" s="35"/>
      <c r="AK32" s="20"/>
      <c r="AL32" s="20"/>
    </row>
    <row r="33" spans="1:38" x14ac:dyDescent="0.2">
      <c r="A33" s="14" t="s">
        <v>176</v>
      </c>
      <c r="B33" s="15" t="s">
        <v>177</v>
      </c>
      <c r="C33" s="16">
        <f t="shared" si="0"/>
        <v>9.1666666666666661</v>
      </c>
      <c r="D33" s="17">
        <v>5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  <c r="J33" s="18">
        <f>IF(R33="","",IF(R33&gt;=[1]Reference!$A$3,[1]Reference!$B$3,IF('Kingdom War'!R34&gt;[1]Reference!$A$4,[1]Reference!$B$4,IF('Kingdom War'!R34&gt;[1]Reference!$A$5,[1]Reference!$B$5,IF('Kingdom War'!R34&gt;[1]Reference!$A$6,[1]Reference!$B$6,0)))))</f>
        <v>7</v>
      </c>
      <c r="K33" s="17">
        <v>918</v>
      </c>
      <c r="L33" s="17">
        <v>339</v>
      </c>
      <c r="M33" s="19">
        <f t="shared" si="1"/>
        <v>0.36928104575163401</v>
      </c>
      <c r="N33" s="17">
        <v>145</v>
      </c>
      <c r="O33" s="19">
        <f t="shared" si="2"/>
        <v>0.42772861356932151</v>
      </c>
      <c r="P33" s="17"/>
      <c r="Q33" s="19">
        <f t="shared" si="3"/>
        <v>0</v>
      </c>
      <c r="R33" s="19">
        <f t="shared" si="4"/>
        <v>0.79700965932095547</v>
      </c>
      <c r="S33" s="20"/>
      <c r="T33" s="21">
        <v>4</v>
      </c>
      <c r="U33" s="22"/>
      <c r="V33" s="23"/>
      <c r="W33" s="24"/>
      <c r="X33" s="24"/>
      <c r="Y33" s="24"/>
      <c r="Z33" s="24"/>
      <c r="AA33" s="25"/>
      <c r="AB33" s="26"/>
      <c r="AC33" s="27"/>
      <c r="AD33" s="27"/>
      <c r="AE33" s="27"/>
      <c r="AF33" s="26"/>
      <c r="AG33" s="28"/>
      <c r="AH33" s="29"/>
      <c r="AI33" s="30"/>
      <c r="AJ33" s="35"/>
      <c r="AK33" s="20"/>
      <c r="AL33" s="20"/>
    </row>
    <row r="34" spans="1:38" ht="15" x14ac:dyDescent="0.25">
      <c r="A34" s="14" t="s">
        <v>178</v>
      </c>
      <c r="B34" s="15" t="s">
        <v>179</v>
      </c>
      <c r="C34" s="16">
        <f t="shared" si="0"/>
        <v>7.8</v>
      </c>
      <c r="D34" s="17"/>
      <c r="E34" s="17">
        <v>10</v>
      </c>
      <c r="F34" s="17">
        <v>7</v>
      </c>
      <c r="G34" s="17">
        <v>7</v>
      </c>
      <c r="H34" s="17">
        <v>10</v>
      </c>
      <c r="I34" s="17">
        <v>5</v>
      </c>
      <c r="J34" s="18" t="str">
        <f>IF(R34="","",IF(R34&gt;=[1]Reference!$A$3,[1]Reference!$B$3,IF('Kingdom War'!R19&gt;[1]Reference!$A$4,[1]Reference!$B$4,IF('Kingdom War'!R19&gt;[1]Reference!$A$5,[1]Reference!$B$5,IF('Kingdom War'!R19&gt;[1]Reference!$A$6,[1]Reference!$B$6,0)))))</f>
        <v/>
      </c>
      <c r="K34" s="17"/>
      <c r="L34" s="17"/>
      <c r="M34" s="19" t="str">
        <f t="shared" si="1"/>
        <v/>
      </c>
      <c r="N34" s="17"/>
      <c r="O34" s="19" t="str">
        <f t="shared" si="2"/>
        <v/>
      </c>
      <c r="P34" s="17"/>
      <c r="Q34" s="19" t="str">
        <f t="shared" si="3"/>
        <v/>
      </c>
      <c r="R34" s="19" t="str">
        <f t="shared" si="4"/>
        <v/>
      </c>
      <c r="S34" s="20"/>
      <c r="T34" s="21">
        <v>187</v>
      </c>
      <c r="U34" s="22"/>
      <c r="V34" s="23" t="s">
        <v>52</v>
      </c>
      <c r="W34" s="24" t="s">
        <v>53</v>
      </c>
      <c r="X34" s="24" t="s">
        <v>52</v>
      </c>
      <c r="Y34" s="24" t="s">
        <v>52</v>
      </c>
      <c r="Z34" s="24"/>
      <c r="AA34" s="25"/>
      <c r="AB34" s="26" t="s">
        <v>180</v>
      </c>
      <c r="AC34" s="27" t="s">
        <v>181</v>
      </c>
      <c r="AD34" s="27" t="s">
        <v>182</v>
      </c>
      <c r="AE34" s="27" t="s">
        <v>183</v>
      </c>
      <c r="AF34" s="26"/>
      <c r="AG34" s="28"/>
      <c r="AH34" s="29"/>
      <c r="AI34" s="30" t="s">
        <v>52</v>
      </c>
      <c r="AJ34" s="36" t="s">
        <v>184</v>
      </c>
      <c r="AK34" s="20"/>
      <c r="AL34" s="20"/>
    </row>
    <row r="35" spans="1:38" x14ac:dyDescent="0.2">
      <c r="A35" s="14" t="s">
        <v>185</v>
      </c>
      <c r="B35" s="15" t="s">
        <v>186</v>
      </c>
      <c r="C35" s="16">
        <f t="shared" si="0"/>
        <v>7.333333333333333</v>
      </c>
      <c r="D35" s="17">
        <v>7</v>
      </c>
      <c r="E35" s="17">
        <v>0</v>
      </c>
      <c r="F35" s="17">
        <v>10</v>
      </c>
      <c r="G35" s="17">
        <v>10</v>
      </c>
      <c r="H35" s="17">
        <v>10</v>
      </c>
      <c r="I35" s="17">
        <v>7</v>
      </c>
      <c r="J35" s="18">
        <f>IF(R35="","",IF(R35&gt;=[1]Reference!$A$3,[1]Reference!$B$3,IF('Kingdom War'!R24&gt;[1]Reference!$A$4,[1]Reference!$B$4,IF('Kingdom War'!R24&gt;[1]Reference!$A$5,[1]Reference!$B$5,IF('Kingdom War'!R24&gt;[1]Reference!$A$6,[1]Reference!$B$6,0)))))</f>
        <v>10</v>
      </c>
      <c r="K35" s="17">
        <v>6558</v>
      </c>
      <c r="L35" s="17">
        <v>9119</v>
      </c>
      <c r="M35" s="19">
        <f t="shared" si="1"/>
        <v>1.3905154010369014</v>
      </c>
      <c r="N35" s="17">
        <v>7634</v>
      </c>
      <c r="O35" s="19">
        <f t="shared" si="2"/>
        <v>0.8371531966224367</v>
      </c>
      <c r="P35" s="17">
        <v>8624</v>
      </c>
      <c r="Q35" s="19">
        <f t="shared" si="3"/>
        <v>1.1296829971181557</v>
      </c>
      <c r="R35" s="19">
        <f t="shared" si="4"/>
        <v>2.227668597659338</v>
      </c>
      <c r="S35" s="20" t="s">
        <v>146</v>
      </c>
      <c r="T35" s="21">
        <v>569</v>
      </c>
      <c r="U35" s="22"/>
      <c r="V35" s="23"/>
      <c r="W35" s="24"/>
      <c r="X35" s="24"/>
      <c r="Y35" s="24"/>
      <c r="Z35" s="24"/>
      <c r="AA35" s="25"/>
      <c r="AB35" s="26" t="s">
        <v>187</v>
      </c>
      <c r="AC35" s="27" t="s">
        <v>55</v>
      </c>
      <c r="AD35" s="27" t="s">
        <v>188</v>
      </c>
      <c r="AE35" s="27" t="s">
        <v>189</v>
      </c>
      <c r="AF35" s="26"/>
      <c r="AG35" s="28"/>
      <c r="AH35" s="29"/>
      <c r="AI35" s="30"/>
      <c r="AJ35" s="35"/>
      <c r="AK35" s="20"/>
      <c r="AL35" s="20"/>
    </row>
    <row r="36" spans="1:38" x14ac:dyDescent="0.2">
      <c r="A36" s="14" t="s">
        <v>190</v>
      </c>
      <c r="B36" s="15" t="s">
        <v>191</v>
      </c>
      <c r="C36" s="16">
        <f t="shared" si="0"/>
        <v>9</v>
      </c>
      <c r="D36" s="17">
        <v>7</v>
      </c>
      <c r="E36" s="17">
        <v>10</v>
      </c>
      <c r="F36" s="17">
        <v>10</v>
      </c>
      <c r="G36" s="17">
        <v>10</v>
      </c>
      <c r="H36" s="17">
        <v>10</v>
      </c>
      <c r="I36" s="17">
        <v>7</v>
      </c>
      <c r="J36" s="18">
        <f>IF(R36="","",IF(R36&gt;=[1]Reference!$A$3,[1]Reference!$B$3,IF('Kingdom War'!R21&gt;[1]Reference!$A$4,[1]Reference!$B$4,IF('Kingdom War'!R21&gt;[1]Reference!$A$5,[1]Reference!$B$5,IF('Kingdom War'!R21&gt;[1]Reference!$A$6,[1]Reference!$B$6,0)))))</f>
        <v>7</v>
      </c>
      <c r="K36" s="17">
        <v>674</v>
      </c>
      <c r="L36" s="17">
        <v>250</v>
      </c>
      <c r="M36" s="19">
        <f t="shared" si="1"/>
        <v>0.37091988130563797</v>
      </c>
      <c r="N36" s="17">
        <v>156</v>
      </c>
      <c r="O36" s="19">
        <f t="shared" si="2"/>
        <v>0.624</v>
      </c>
      <c r="P36" s="17">
        <v>161</v>
      </c>
      <c r="Q36" s="19">
        <f t="shared" si="3"/>
        <v>1.0320512820512822</v>
      </c>
      <c r="R36" s="19">
        <f t="shared" si="4"/>
        <v>0.99491988130563791</v>
      </c>
      <c r="S36" s="20"/>
      <c r="T36" s="21">
        <v>1039</v>
      </c>
      <c r="U36" s="22" t="s">
        <v>192</v>
      </c>
      <c r="V36" s="23"/>
      <c r="W36" s="24"/>
      <c r="X36" s="24"/>
      <c r="Y36" s="24"/>
      <c r="Z36" s="24"/>
      <c r="AA36" s="25"/>
      <c r="AB36" s="26"/>
      <c r="AC36" s="27"/>
      <c r="AD36" s="27"/>
      <c r="AE36" s="27"/>
      <c r="AF36" s="26"/>
      <c r="AG36" s="28"/>
      <c r="AH36" s="29"/>
      <c r="AI36" s="30"/>
      <c r="AJ36" s="35"/>
      <c r="AK36" s="20"/>
      <c r="AL36" s="20"/>
    </row>
    <row r="37" spans="1:38" x14ac:dyDescent="0.2">
      <c r="A37" s="14" t="s">
        <v>193</v>
      </c>
      <c r="B37" s="15" t="s">
        <v>194</v>
      </c>
      <c r="C37" s="16">
        <f t="shared" si="0"/>
        <v>7</v>
      </c>
      <c r="D37" s="17">
        <v>7</v>
      </c>
      <c r="E37" s="17">
        <v>0</v>
      </c>
      <c r="F37" s="17">
        <v>10</v>
      </c>
      <c r="G37" s="17">
        <v>5</v>
      </c>
      <c r="H37" s="17">
        <v>10</v>
      </c>
      <c r="I37" s="17">
        <v>10</v>
      </c>
      <c r="J37" s="18">
        <f>IF(R37="","",IF(R37&gt;=[1]Reference!$A$3,[1]Reference!$B$3,IF('Kingdom War'!R33&gt;[1]Reference!$A$4,[1]Reference!$B$4,IF('Kingdom War'!R33&gt;[1]Reference!$A$5,[1]Reference!$B$5,IF('Kingdom War'!R33&gt;[1]Reference!$A$6,[1]Reference!$B$6,0)))))</f>
        <v>10</v>
      </c>
      <c r="K37" s="17">
        <v>2588</v>
      </c>
      <c r="L37" s="17">
        <v>1529</v>
      </c>
      <c r="M37" s="19">
        <f t="shared" si="1"/>
        <v>0.59080370942812988</v>
      </c>
      <c r="N37" s="17">
        <v>1264</v>
      </c>
      <c r="O37" s="19">
        <f t="shared" si="2"/>
        <v>0.82668410725964681</v>
      </c>
      <c r="P37" s="17"/>
      <c r="Q37" s="19">
        <f t="shared" si="3"/>
        <v>0</v>
      </c>
      <c r="R37" s="19">
        <f t="shared" si="4"/>
        <v>1.4174878166877767</v>
      </c>
      <c r="S37" s="20" t="s">
        <v>146</v>
      </c>
      <c r="T37" s="21">
        <v>2192</v>
      </c>
      <c r="U37" s="22"/>
      <c r="V37" s="23"/>
      <c r="W37" s="24"/>
      <c r="X37" s="24"/>
      <c r="Y37" s="24"/>
      <c r="Z37" s="24"/>
      <c r="AA37" s="25"/>
      <c r="AB37" s="26"/>
      <c r="AC37" s="27"/>
      <c r="AD37" s="27"/>
      <c r="AE37" s="27"/>
      <c r="AF37" s="26"/>
      <c r="AG37" s="28"/>
      <c r="AH37" s="29"/>
      <c r="AI37" s="30"/>
      <c r="AJ37" s="35"/>
      <c r="AK37" s="20"/>
      <c r="AL37" s="20"/>
    </row>
    <row r="38" spans="1:38" x14ac:dyDescent="0.2">
      <c r="A38" s="37" t="s">
        <v>195</v>
      </c>
      <c r="B38" s="38" t="s">
        <v>196</v>
      </c>
      <c r="C38" s="16">
        <f t="shared" si="0"/>
        <v>6.5</v>
      </c>
      <c r="D38" s="39">
        <v>7</v>
      </c>
      <c r="E38" s="39">
        <v>0</v>
      </c>
      <c r="F38" s="39">
        <v>10</v>
      </c>
      <c r="G38" s="39">
        <v>7</v>
      </c>
      <c r="H38" s="39">
        <v>10</v>
      </c>
      <c r="I38" s="39">
        <v>5</v>
      </c>
      <c r="J38" s="40">
        <f>IF(R38="","",IF(R38&gt;=[1]Reference!$A$3,[1]Reference!$B$3,IF('Kingdom War'!R6&gt;[1]Reference!$A$4,[1]Reference!$B$4,IF('Kingdom War'!R6&gt;[1]Reference!$A$5,[1]Reference!$B$5,IF('Kingdom War'!R6&gt;[1]Reference!$A$6,[1]Reference!$B$6,0)))))</f>
        <v>10</v>
      </c>
      <c r="K38" s="39">
        <v>18767</v>
      </c>
      <c r="L38" s="39">
        <v>11045</v>
      </c>
      <c r="M38" s="41">
        <f t="shared" si="1"/>
        <v>0.58853306335589062</v>
      </c>
      <c r="N38" s="39">
        <v>11137</v>
      </c>
      <c r="O38" s="41">
        <f t="shared" si="2"/>
        <v>1.0083295608872793</v>
      </c>
      <c r="P38" s="39"/>
      <c r="Q38" s="41">
        <f t="shared" si="3"/>
        <v>0</v>
      </c>
      <c r="R38" s="41">
        <f t="shared" si="4"/>
        <v>1.5968626242431698</v>
      </c>
      <c r="S38" s="42"/>
      <c r="T38" s="43">
        <v>1892</v>
      </c>
      <c r="U38" s="44"/>
      <c r="V38" s="45"/>
      <c r="W38" s="46"/>
      <c r="X38" s="46"/>
      <c r="Y38" s="46"/>
      <c r="Z38" s="46"/>
      <c r="AA38" s="47"/>
      <c r="AB38" s="48"/>
      <c r="AC38" s="49"/>
      <c r="AD38" s="49"/>
      <c r="AE38" s="49"/>
      <c r="AF38" s="26"/>
      <c r="AG38" s="28"/>
      <c r="AH38" s="29"/>
      <c r="AI38" s="30"/>
      <c r="AJ38" s="35"/>
      <c r="AK38" s="20"/>
      <c r="AL38" s="20"/>
    </row>
    <row r="39" spans="1:38" x14ac:dyDescent="0.2">
      <c r="A39" s="14" t="s">
        <v>197</v>
      </c>
      <c r="B39" s="15" t="s">
        <v>198</v>
      </c>
      <c r="C39" s="16">
        <f t="shared" si="0"/>
        <v>5.833333333333333</v>
      </c>
      <c r="D39" s="17">
        <v>5</v>
      </c>
      <c r="E39" s="17">
        <v>0</v>
      </c>
      <c r="F39" s="17">
        <v>10</v>
      </c>
      <c r="G39" s="17">
        <v>10</v>
      </c>
      <c r="H39" s="17">
        <v>0</v>
      </c>
      <c r="I39" s="17">
        <v>10</v>
      </c>
      <c r="J39" s="18">
        <f>IF(R39="","",IF(R39&gt;=[1]Reference!$A$3,[1]Reference!$B$3,IF('Kingdom War'!R35&gt;[1]Reference!$A$4,[1]Reference!$B$4,IF('Kingdom War'!R35&gt;[1]Reference!$A$5,[1]Reference!$B$5,IF('Kingdom War'!R35&gt;[1]Reference!$A$6,[1]Reference!$B$6,0)))))</f>
        <v>7</v>
      </c>
      <c r="K39" s="17">
        <v>5988</v>
      </c>
      <c r="L39" s="17">
        <v>245</v>
      </c>
      <c r="M39" s="19">
        <f t="shared" si="1"/>
        <v>4.091516366065464E-2</v>
      </c>
      <c r="N39" s="17">
        <v>193</v>
      </c>
      <c r="O39" s="19">
        <f t="shared" si="2"/>
        <v>0.78775510204081634</v>
      </c>
      <c r="P39" s="17">
        <v>133</v>
      </c>
      <c r="Q39" s="19">
        <f t="shared" si="3"/>
        <v>0.68911917098445596</v>
      </c>
      <c r="R39" s="19">
        <f t="shared" si="4"/>
        <v>0.82867026570147095</v>
      </c>
      <c r="S39" s="20"/>
      <c r="T39" s="21"/>
      <c r="U39" s="22" t="s">
        <v>199</v>
      </c>
      <c r="V39" s="23"/>
      <c r="W39" s="24"/>
      <c r="X39" s="24"/>
      <c r="Y39" s="24"/>
      <c r="Z39" s="24"/>
      <c r="AA39" s="25"/>
      <c r="AB39" s="26"/>
      <c r="AC39" s="27"/>
      <c r="AD39" s="27"/>
      <c r="AE39" s="27"/>
      <c r="AF39" s="26"/>
      <c r="AG39" s="28"/>
      <c r="AH39" s="29"/>
      <c r="AI39" s="30"/>
      <c r="AJ39" s="35"/>
      <c r="AK39" s="20"/>
      <c r="AL39" s="20"/>
    </row>
    <row r="40" spans="1:38" x14ac:dyDescent="0.2">
      <c r="A40" s="37" t="s">
        <v>200</v>
      </c>
      <c r="B40" s="38" t="s">
        <v>201</v>
      </c>
      <c r="C40" s="16">
        <f t="shared" si="0"/>
        <v>3.5</v>
      </c>
      <c r="D40" s="39">
        <v>5</v>
      </c>
      <c r="E40" s="39">
        <v>0</v>
      </c>
      <c r="F40" s="39">
        <v>3</v>
      </c>
      <c r="G40" s="39">
        <v>0</v>
      </c>
      <c r="H40" s="39">
        <v>10</v>
      </c>
      <c r="I40" s="39">
        <v>3</v>
      </c>
      <c r="J40" s="40">
        <f>IF(R40="","",IF(R40&gt;=[1]Reference!$A$3,[1]Reference!$B$3,IF('Kingdom War'!R26&gt;[1]Reference!$A$4,[1]Reference!$B$4,IF('Kingdom War'!R26&gt;[1]Reference!$A$5,[1]Reference!$B$5,IF('Kingdom War'!R26&gt;[1]Reference!$A$6,[1]Reference!$B$6,0)))))</f>
        <v>10</v>
      </c>
      <c r="K40" s="39">
        <v>5605</v>
      </c>
      <c r="L40" s="39">
        <v>3700</v>
      </c>
      <c r="M40" s="41">
        <f t="shared" si="1"/>
        <v>0.66012488849241746</v>
      </c>
      <c r="N40" s="39">
        <v>3510</v>
      </c>
      <c r="O40" s="41">
        <f t="shared" si="2"/>
        <v>0.94864864864864862</v>
      </c>
      <c r="P40" s="39">
        <v>2919</v>
      </c>
      <c r="Q40" s="41">
        <f t="shared" si="3"/>
        <v>0.83162393162393167</v>
      </c>
      <c r="R40" s="41">
        <f t="shared" si="4"/>
        <v>1.6087735371410661</v>
      </c>
      <c r="S40" s="42" t="s">
        <v>202</v>
      </c>
      <c r="T40" s="43">
        <v>20779</v>
      </c>
      <c r="U40" s="44"/>
      <c r="V40" s="45"/>
      <c r="W40" s="46"/>
      <c r="X40" s="46"/>
      <c r="Y40" s="46"/>
      <c r="Z40" s="46"/>
      <c r="AA40" s="47"/>
      <c r="AB40" s="48" t="s">
        <v>203</v>
      </c>
      <c r="AC40" s="49" t="s">
        <v>139</v>
      </c>
      <c r="AD40" s="49" t="s">
        <v>204</v>
      </c>
      <c r="AE40" s="49" t="s">
        <v>205</v>
      </c>
      <c r="AF40" s="48"/>
      <c r="AG40" s="50"/>
      <c r="AH40" s="51"/>
      <c r="AI40" s="52"/>
      <c r="AJ40" s="53"/>
      <c r="AK40" s="42"/>
      <c r="AL40" s="42"/>
    </row>
    <row r="41" spans="1:38" x14ac:dyDescent="0.2">
      <c r="A41" s="14"/>
      <c r="B41" s="15"/>
      <c r="C41" s="16" t="str">
        <f t="shared" ref="C3:C54" si="5">IF(A41="","",AVERAGE(D41:J41))</f>
        <v/>
      </c>
      <c r="D41" s="17"/>
      <c r="E41" s="17"/>
      <c r="F41" s="17"/>
      <c r="G41" s="17"/>
      <c r="H41" s="17"/>
      <c r="I41" s="17"/>
      <c r="J41" s="18" t="str">
        <f>IF(R41="","",IF(R41&gt;=[1]Reference!$A$3,[1]Reference!$B$3,IF('Kingdom War'!R31&gt;[1]Reference!$A$4,[1]Reference!$B$4,IF('Kingdom War'!R31&gt;[1]Reference!$A$5,[1]Reference!$B$5,IF('Kingdom War'!R31&gt;[1]Reference!$A$6,[1]Reference!$B$6,0)))))</f>
        <v/>
      </c>
      <c r="K41" s="17"/>
      <c r="L41" s="17"/>
      <c r="M41" s="19"/>
      <c r="N41" s="17"/>
      <c r="O41" s="19"/>
      <c r="P41" s="17"/>
      <c r="Q41" s="19"/>
      <c r="R41" s="19"/>
      <c r="S41" s="20"/>
      <c r="T41" s="21"/>
      <c r="U41" s="22"/>
      <c r="V41" s="23"/>
      <c r="W41" s="24"/>
      <c r="X41" s="24"/>
      <c r="Y41" s="24"/>
      <c r="Z41" s="24"/>
      <c r="AA41" s="25"/>
      <c r="AB41" s="26"/>
      <c r="AC41" s="27"/>
      <c r="AD41" s="27"/>
      <c r="AE41" s="27"/>
      <c r="AF41" s="26"/>
      <c r="AG41" s="28"/>
      <c r="AH41" s="29"/>
      <c r="AI41" s="30"/>
      <c r="AJ41" s="35"/>
      <c r="AK41" s="20"/>
      <c r="AL41" s="20"/>
    </row>
    <row r="42" spans="1:38" x14ac:dyDescent="0.2">
      <c r="A42" s="14"/>
      <c r="B42" s="15"/>
      <c r="C42" s="16" t="str">
        <f t="shared" si="5"/>
        <v/>
      </c>
      <c r="D42" s="17"/>
      <c r="E42" s="17"/>
      <c r="F42" s="17"/>
      <c r="G42" s="17"/>
      <c r="H42" s="17"/>
      <c r="I42" s="17"/>
      <c r="J42" s="18" t="str">
        <f>IF(R42="","",IF(R42&gt;=[1]Reference!$A$3,[1]Reference!$B$3,IF('Kingdom War'!R32&gt;[1]Reference!$A$4,[1]Reference!$B$4,IF('Kingdom War'!R32&gt;[1]Reference!$A$5,[1]Reference!$B$5,IF('Kingdom War'!R32&gt;[1]Reference!$A$6,[1]Reference!$B$6,0)))))</f>
        <v/>
      </c>
      <c r="K42" s="17"/>
      <c r="L42" s="17"/>
      <c r="M42" s="19"/>
      <c r="N42" s="17"/>
      <c r="O42" s="19"/>
      <c r="P42" s="17"/>
      <c r="Q42" s="19"/>
      <c r="R42" s="19"/>
      <c r="S42" s="20"/>
      <c r="T42" s="21"/>
      <c r="U42" s="22"/>
      <c r="V42" s="23"/>
      <c r="W42" s="24"/>
      <c r="X42" s="24"/>
      <c r="Y42" s="24"/>
      <c r="Z42" s="24"/>
      <c r="AA42" s="25"/>
      <c r="AB42" s="26"/>
      <c r="AC42" s="27"/>
      <c r="AD42" s="27"/>
      <c r="AE42" s="27"/>
      <c r="AF42" s="26"/>
      <c r="AG42" s="28"/>
      <c r="AH42" s="29"/>
      <c r="AI42" s="30"/>
      <c r="AJ42" s="35"/>
      <c r="AK42" s="20"/>
      <c r="AL42" s="20"/>
    </row>
    <row r="43" spans="1:38" x14ac:dyDescent="0.2">
      <c r="A43" s="14"/>
      <c r="B43" s="15"/>
      <c r="C43" s="16" t="str">
        <f t="shared" si="5"/>
        <v/>
      </c>
      <c r="D43" s="17"/>
      <c r="E43" s="17"/>
      <c r="F43" s="17"/>
      <c r="G43" s="17"/>
      <c r="H43" s="17"/>
      <c r="I43" s="17"/>
      <c r="J43" s="18" t="str">
        <f>IF(R43="","",IF(R43&gt;=[1]Reference!$A$3,[1]Reference!$B$3,IF('Kingdom War'!R33&gt;[1]Reference!$A$4,[1]Reference!$B$4,IF('Kingdom War'!R33&gt;[1]Reference!$A$5,[1]Reference!$B$5,IF('Kingdom War'!R33&gt;[1]Reference!$A$6,[1]Reference!$B$6,0)))))</f>
        <v/>
      </c>
      <c r="K43" s="17"/>
      <c r="L43" s="17"/>
      <c r="M43" s="19"/>
      <c r="N43" s="17"/>
      <c r="O43" s="19"/>
      <c r="P43" s="17"/>
      <c r="Q43" s="19"/>
      <c r="R43" s="19"/>
      <c r="S43" s="20"/>
      <c r="T43" s="21"/>
      <c r="U43" s="22"/>
      <c r="V43" s="23"/>
      <c r="W43" s="24"/>
      <c r="X43" s="24"/>
      <c r="Y43" s="24"/>
      <c r="Z43" s="24"/>
      <c r="AA43" s="25"/>
      <c r="AB43" s="26"/>
      <c r="AC43" s="27"/>
      <c r="AD43" s="27"/>
      <c r="AE43" s="27"/>
      <c r="AF43" s="26"/>
      <c r="AG43" s="28"/>
      <c r="AH43" s="29"/>
      <c r="AI43" s="30"/>
      <c r="AJ43" s="35"/>
      <c r="AK43" s="20"/>
      <c r="AL43" s="20"/>
    </row>
    <row r="44" spans="1:38" x14ac:dyDescent="0.2">
      <c r="A44" s="14"/>
      <c r="B44" s="15"/>
      <c r="C44" s="16" t="str">
        <f t="shared" si="5"/>
        <v/>
      </c>
      <c r="D44" s="17"/>
      <c r="E44" s="17"/>
      <c r="F44" s="17"/>
      <c r="G44" s="17"/>
      <c r="H44" s="17"/>
      <c r="I44" s="17"/>
      <c r="J44" s="18" t="str">
        <f>IF(R44="","",IF(R44&gt;=[1]Reference!$A$3,[1]Reference!$B$3,IF('Kingdom War'!R34&gt;[1]Reference!$A$4,[1]Reference!$B$4,IF('Kingdom War'!R34&gt;[1]Reference!$A$5,[1]Reference!$B$5,IF('Kingdom War'!R34&gt;[1]Reference!$A$6,[1]Reference!$B$6,0)))))</f>
        <v/>
      </c>
      <c r="K44" s="17"/>
      <c r="L44" s="17"/>
      <c r="M44" s="19"/>
      <c r="N44" s="17"/>
      <c r="O44" s="19"/>
      <c r="P44" s="17"/>
      <c r="Q44" s="19"/>
      <c r="R44" s="19"/>
      <c r="S44" s="20"/>
      <c r="T44" s="21"/>
      <c r="U44" s="22"/>
      <c r="V44" s="23"/>
      <c r="W44" s="24"/>
      <c r="X44" s="24"/>
      <c r="Y44" s="24"/>
      <c r="Z44" s="24"/>
      <c r="AA44" s="25"/>
      <c r="AB44" s="26"/>
      <c r="AC44" s="27"/>
      <c r="AD44" s="27"/>
      <c r="AE44" s="27"/>
      <c r="AF44" s="26"/>
      <c r="AG44" s="28"/>
      <c r="AH44" s="29"/>
      <c r="AI44" s="30"/>
      <c r="AJ44" s="35"/>
      <c r="AK44" s="20"/>
      <c r="AL44" s="20"/>
    </row>
    <row r="45" spans="1:38" x14ac:dyDescent="0.2">
      <c r="A45" s="14"/>
      <c r="B45" s="15"/>
      <c r="C45" s="16" t="str">
        <f t="shared" si="5"/>
        <v/>
      </c>
      <c r="D45" s="17"/>
      <c r="E45" s="17"/>
      <c r="F45" s="17"/>
      <c r="G45" s="17"/>
      <c r="H45" s="17"/>
      <c r="I45" s="17"/>
      <c r="J45" s="18" t="str">
        <f>IF(R45="","",IF(R45&gt;=[1]Reference!$A$3,[1]Reference!$B$3,IF('Kingdom War'!R35&gt;[1]Reference!$A$4,[1]Reference!$B$4,IF('Kingdom War'!R35&gt;[1]Reference!$A$5,[1]Reference!$B$5,IF('Kingdom War'!R35&gt;[1]Reference!$A$6,[1]Reference!$B$6,0)))))</f>
        <v/>
      </c>
      <c r="K45" s="17"/>
      <c r="L45" s="17"/>
      <c r="M45" s="19"/>
      <c r="N45" s="17"/>
      <c r="O45" s="19"/>
      <c r="P45" s="17"/>
      <c r="Q45" s="19"/>
      <c r="R45" s="19"/>
      <c r="S45" s="20"/>
      <c r="T45" s="21"/>
      <c r="U45" s="22"/>
      <c r="V45" s="23"/>
      <c r="W45" s="24"/>
      <c r="X45" s="24"/>
      <c r="Y45" s="24"/>
      <c r="Z45" s="24"/>
      <c r="AA45" s="25"/>
      <c r="AB45" s="26"/>
      <c r="AC45" s="27"/>
      <c r="AD45" s="27"/>
      <c r="AE45" s="27"/>
      <c r="AF45" s="26"/>
      <c r="AG45" s="28"/>
      <c r="AH45" s="29"/>
      <c r="AI45" s="30"/>
      <c r="AJ45" s="35"/>
      <c r="AK45" s="20"/>
      <c r="AL45" s="20"/>
    </row>
    <row r="46" spans="1:38" x14ac:dyDescent="0.2">
      <c r="A46" s="14"/>
      <c r="B46" s="15"/>
      <c r="C46" s="16" t="str">
        <f t="shared" si="5"/>
        <v/>
      </c>
      <c r="D46" s="17"/>
      <c r="E46" s="17"/>
      <c r="F46" s="17"/>
      <c r="G46" s="17"/>
      <c r="H46" s="17"/>
      <c r="I46" s="17"/>
      <c r="J46" s="18" t="str">
        <f>IF(R46="","",IF(R46&gt;=[1]Reference!$A$3,[1]Reference!$B$3,IF('Kingdom War'!R36&gt;[1]Reference!$A$4,[1]Reference!$B$4,IF('Kingdom War'!R36&gt;[1]Reference!$A$5,[1]Reference!$B$5,IF('Kingdom War'!R36&gt;[1]Reference!$A$6,[1]Reference!$B$6,0)))))</f>
        <v/>
      </c>
      <c r="K46" s="17"/>
      <c r="L46" s="17"/>
      <c r="M46" s="19"/>
      <c r="N46" s="17"/>
      <c r="O46" s="19"/>
      <c r="P46" s="17"/>
      <c r="Q46" s="19"/>
      <c r="R46" s="19"/>
      <c r="S46" s="20"/>
      <c r="T46" s="21"/>
      <c r="U46" s="22"/>
      <c r="V46" s="23"/>
      <c r="W46" s="24"/>
      <c r="X46" s="24"/>
      <c r="Y46" s="24"/>
      <c r="Z46" s="24"/>
      <c r="AA46" s="25"/>
      <c r="AB46" s="26"/>
      <c r="AC46" s="27"/>
      <c r="AD46" s="27"/>
      <c r="AE46" s="27"/>
      <c r="AF46" s="26"/>
      <c r="AG46" s="28"/>
      <c r="AH46" s="29"/>
      <c r="AI46" s="30"/>
      <c r="AJ46" s="35"/>
      <c r="AK46" s="20"/>
      <c r="AL46" s="20"/>
    </row>
    <row r="47" spans="1:38" x14ac:dyDescent="0.2">
      <c r="A47" s="14"/>
      <c r="B47" s="15"/>
      <c r="C47" s="16" t="str">
        <f t="shared" si="5"/>
        <v/>
      </c>
      <c r="D47" s="17"/>
      <c r="E47" s="17"/>
      <c r="F47" s="17"/>
      <c r="G47" s="17"/>
      <c r="H47" s="17"/>
      <c r="I47" s="17"/>
      <c r="J47" s="18" t="str">
        <f>IF(R47="","",IF(R47&gt;=[1]Reference!$A$3,[1]Reference!$B$3,IF('Kingdom War'!R37&gt;[1]Reference!$A$4,[1]Reference!$B$4,IF('Kingdom War'!R37&gt;[1]Reference!$A$5,[1]Reference!$B$5,IF('Kingdom War'!R37&gt;[1]Reference!$A$6,[1]Reference!$B$6,0)))))</f>
        <v/>
      </c>
      <c r="K47" s="17"/>
      <c r="L47" s="17"/>
      <c r="M47" s="19"/>
      <c r="N47" s="17"/>
      <c r="O47" s="19"/>
      <c r="P47" s="17"/>
      <c r="Q47" s="19"/>
      <c r="R47" s="19"/>
      <c r="S47" s="20"/>
      <c r="T47" s="21"/>
      <c r="U47" s="22"/>
      <c r="V47" s="23"/>
      <c r="W47" s="24"/>
      <c r="X47" s="24"/>
      <c r="Y47" s="24"/>
      <c r="Z47" s="24"/>
      <c r="AA47" s="25"/>
      <c r="AB47" s="26"/>
      <c r="AC47" s="27"/>
      <c r="AD47" s="27"/>
      <c r="AE47" s="27"/>
      <c r="AF47" s="26"/>
      <c r="AG47" s="28"/>
      <c r="AH47" s="29"/>
      <c r="AI47" s="30"/>
      <c r="AJ47" s="35"/>
      <c r="AK47" s="20"/>
      <c r="AL47" s="20"/>
    </row>
    <row r="48" spans="1:38" x14ac:dyDescent="0.2">
      <c r="A48" s="14"/>
      <c r="B48" s="15"/>
      <c r="C48" s="16" t="str">
        <f t="shared" si="5"/>
        <v/>
      </c>
      <c r="D48" s="17"/>
      <c r="E48" s="17"/>
      <c r="F48" s="17"/>
      <c r="G48" s="17"/>
      <c r="H48" s="17"/>
      <c r="I48" s="17"/>
      <c r="J48" s="18" t="str">
        <f>IF(R48="","",IF(R48&gt;=[1]Reference!$A$3,[1]Reference!$B$3,IF('Kingdom War'!R38&gt;[1]Reference!$A$4,[1]Reference!$B$4,IF('Kingdom War'!R38&gt;[1]Reference!$A$5,[1]Reference!$B$5,IF('Kingdom War'!R38&gt;[1]Reference!$A$6,[1]Reference!$B$6,0)))))</f>
        <v/>
      </c>
      <c r="K48" s="17"/>
      <c r="L48" s="17"/>
      <c r="M48" s="19"/>
      <c r="N48" s="17"/>
      <c r="O48" s="19"/>
      <c r="P48" s="17"/>
      <c r="Q48" s="19"/>
      <c r="R48" s="19"/>
      <c r="S48" s="20"/>
      <c r="T48" s="21"/>
      <c r="U48" s="22"/>
      <c r="V48" s="23"/>
      <c r="W48" s="24"/>
      <c r="X48" s="24"/>
      <c r="Y48" s="24"/>
      <c r="Z48" s="24"/>
      <c r="AA48" s="25"/>
      <c r="AB48" s="26"/>
      <c r="AC48" s="27"/>
      <c r="AD48" s="27"/>
      <c r="AE48" s="27"/>
      <c r="AF48" s="26"/>
      <c r="AG48" s="28"/>
      <c r="AH48" s="29"/>
      <c r="AI48" s="30"/>
      <c r="AJ48" s="35"/>
      <c r="AK48" s="20"/>
      <c r="AL48" s="20"/>
    </row>
    <row r="49" spans="1:38" x14ac:dyDescent="0.2">
      <c r="A49" s="14"/>
      <c r="B49" s="15"/>
      <c r="C49" s="16" t="str">
        <f t="shared" si="5"/>
        <v/>
      </c>
      <c r="D49" s="17"/>
      <c r="E49" s="17"/>
      <c r="F49" s="17"/>
      <c r="G49" s="17"/>
      <c r="H49" s="17"/>
      <c r="I49" s="17"/>
      <c r="J49" s="18" t="str">
        <f>IF(R49="","",IF(R49&gt;=[1]Reference!$A$3,[1]Reference!$B$3,IF('Kingdom War'!R39&gt;[1]Reference!$A$4,[1]Reference!$B$4,IF('Kingdom War'!R39&gt;[1]Reference!$A$5,[1]Reference!$B$5,IF('Kingdom War'!R39&gt;[1]Reference!$A$6,[1]Reference!$B$6,0)))))</f>
        <v/>
      </c>
      <c r="K49" s="17"/>
      <c r="L49" s="17"/>
      <c r="M49" s="19"/>
      <c r="N49" s="17"/>
      <c r="O49" s="19"/>
      <c r="P49" s="17"/>
      <c r="Q49" s="19"/>
      <c r="R49" s="19"/>
      <c r="S49" s="20"/>
      <c r="T49" s="21"/>
      <c r="U49" s="22"/>
      <c r="V49" s="23"/>
      <c r="W49" s="24"/>
      <c r="X49" s="24"/>
      <c r="Y49" s="24"/>
      <c r="Z49" s="24"/>
      <c r="AA49" s="25"/>
      <c r="AB49" s="26"/>
      <c r="AC49" s="27"/>
      <c r="AD49" s="27"/>
      <c r="AE49" s="27"/>
      <c r="AF49" s="26"/>
      <c r="AG49" s="28"/>
      <c r="AH49" s="29"/>
      <c r="AI49" s="30"/>
      <c r="AJ49" s="35"/>
      <c r="AK49" s="20"/>
      <c r="AL49" s="20"/>
    </row>
    <row r="50" spans="1:38" x14ac:dyDescent="0.2">
      <c r="A50" s="14"/>
      <c r="B50" s="15"/>
      <c r="C50" s="16" t="str">
        <f t="shared" si="5"/>
        <v/>
      </c>
      <c r="D50" s="17"/>
      <c r="E50" s="17"/>
      <c r="F50" s="17"/>
      <c r="G50" s="17"/>
      <c r="H50" s="17"/>
      <c r="I50" s="17"/>
      <c r="J50" s="18" t="str">
        <f>IF(R50="","",IF(R50&gt;=[1]Reference!$A$3,[1]Reference!$B$3,IF('Kingdom War'!R40&gt;[1]Reference!$A$4,[1]Reference!$B$4,IF('Kingdom War'!R40&gt;[1]Reference!$A$5,[1]Reference!$B$5,IF('Kingdom War'!R40&gt;[1]Reference!$A$6,[1]Reference!$B$6,0)))))</f>
        <v/>
      </c>
      <c r="K50" s="17"/>
      <c r="L50" s="17"/>
      <c r="M50" s="19"/>
      <c r="N50" s="17"/>
      <c r="O50" s="19"/>
      <c r="P50" s="17"/>
      <c r="Q50" s="19"/>
      <c r="R50" s="19"/>
      <c r="S50" s="20"/>
      <c r="T50" s="21"/>
      <c r="U50" s="22"/>
      <c r="V50" s="23"/>
      <c r="W50" s="24"/>
      <c r="X50" s="24"/>
      <c r="Y50" s="24"/>
      <c r="Z50" s="24"/>
      <c r="AA50" s="25"/>
      <c r="AB50" s="26"/>
      <c r="AC50" s="27"/>
      <c r="AD50" s="27"/>
      <c r="AE50" s="27"/>
      <c r="AF50" s="26"/>
      <c r="AG50" s="28"/>
      <c r="AH50" s="29"/>
      <c r="AI50" s="30"/>
      <c r="AJ50" s="35"/>
      <c r="AK50" s="20"/>
      <c r="AL50" s="20"/>
    </row>
    <row r="51" spans="1:38" x14ac:dyDescent="0.2">
      <c r="A51" s="14"/>
      <c r="B51" s="15"/>
      <c r="C51" s="16" t="str">
        <f t="shared" si="5"/>
        <v/>
      </c>
      <c r="D51" s="17"/>
      <c r="E51" s="17"/>
      <c r="F51" s="17"/>
      <c r="G51" s="17"/>
      <c r="H51" s="17"/>
      <c r="I51" s="17"/>
      <c r="J51" s="18" t="str">
        <f>IF(R51="","",IF(R51&gt;=[1]Reference!$A$3,[1]Reference!$B$3,IF('Kingdom War'!R41&gt;[1]Reference!$A$4,[1]Reference!$B$4,IF('Kingdom War'!R41&gt;[1]Reference!$A$5,[1]Reference!$B$5,IF('Kingdom War'!R41&gt;[1]Reference!$A$6,[1]Reference!$B$6,0)))))</f>
        <v/>
      </c>
      <c r="K51" s="17"/>
      <c r="L51" s="17"/>
      <c r="M51" s="19"/>
      <c r="N51" s="17"/>
      <c r="O51" s="19"/>
      <c r="P51" s="17"/>
      <c r="Q51" s="19"/>
      <c r="R51" s="19"/>
      <c r="S51" s="20"/>
      <c r="T51" s="21"/>
      <c r="U51" s="22"/>
      <c r="V51" s="23"/>
      <c r="W51" s="24"/>
      <c r="X51" s="24"/>
      <c r="Y51" s="24"/>
      <c r="Z51" s="24"/>
      <c r="AA51" s="25"/>
      <c r="AB51" s="26"/>
      <c r="AC51" s="27"/>
      <c r="AD51" s="27"/>
      <c r="AE51" s="27"/>
      <c r="AF51" s="26"/>
      <c r="AG51" s="28"/>
      <c r="AH51" s="29"/>
      <c r="AI51" s="30"/>
      <c r="AJ51" s="35"/>
      <c r="AK51" s="20"/>
      <c r="AL51" s="20"/>
    </row>
    <row r="52" spans="1:38" x14ac:dyDescent="0.2">
      <c r="A52" s="14"/>
      <c r="B52" s="15"/>
      <c r="C52" s="16" t="str">
        <f t="shared" si="5"/>
        <v/>
      </c>
      <c r="D52" s="17"/>
      <c r="E52" s="17"/>
      <c r="F52" s="17"/>
      <c r="G52" s="17"/>
      <c r="H52" s="17"/>
      <c r="I52" s="17"/>
      <c r="J52" s="18" t="str">
        <f>IF(R52="","",IF(R52&gt;=[1]Reference!$A$3,[1]Reference!$B$3,IF('Kingdom War'!R42&gt;[1]Reference!$A$4,[1]Reference!$B$4,IF('Kingdom War'!R42&gt;[1]Reference!$A$5,[1]Reference!$B$5,IF('Kingdom War'!R42&gt;[1]Reference!$A$6,[1]Reference!$B$6,0)))))</f>
        <v/>
      </c>
      <c r="K52" s="17"/>
      <c r="L52" s="17"/>
      <c r="M52" s="19"/>
      <c r="N52" s="17"/>
      <c r="O52" s="19"/>
      <c r="P52" s="17"/>
      <c r="Q52" s="19"/>
      <c r="R52" s="19"/>
      <c r="S52" s="20"/>
      <c r="T52" s="21"/>
      <c r="U52" s="22"/>
      <c r="V52" s="23"/>
      <c r="W52" s="24"/>
      <c r="X52" s="24"/>
      <c r="Y52" s="24"/>
      <c r="Z52" s="24"/>
      <c r="AA52" s="25"/>
      <c r="AB52" s="26"/>
      <c r="AC52" s="27"/>
      <c r="AD52" s="27"/>
      <c r="AE52" s="27"/>
      <c r="AF52" s="26"/>
      <c r="AG52" s="28"/>
      <c r="AH52" s="29"/>
      <c r="AI52" s="30"/>
      <c r="AJ52" s="35"/>
      <c r="AK52" s="20"/>
      <c r="AL52" s="20"/>
    </row>
    <row r="53" spans="1:38" x14ac:dyDescent="0.2">
      <c r="A53" s="14"/>
      <c r="B53" s="15"/>
      <c r="C53" s="16" t="str">
        <f t="shared" si="5"/>
        <v/>
      </c>
      <c r="D53" s="17"/>
      <c r="E53" s="17"/>
      <c r="F53" s="17"/>
      <c r="G53" s="17"/>
      <c r="H53" s="17"/>
      <c r="I53" s="17"/>
      <c r="J53" s="18" t="str">
        <f>IF(R53="","",IF(R53&gt;=[1]Reference!$A$3,[1]Reference!$B$3,IF('Kingdom War'!R43&gt;[1]Reference!$A$4,[1]Reference!$B$4,IF('Kingdom War'!R43&gt;[1]Reference!$A$5,[1]Reference!$B$5,IF('Kingdom War'!R43&gt;[1]Reference!$A$6,[1]Reference!$B$6,0)))))</f>
        <v/>
      </c>
      <c r="K53" s="17"/>
      <c r="L53" s="17"/>
      <c r="M53" s="19"/>
      <c r="N53" s="17"/>
      <c r="O53" s="19"/>
      <c r="P53" s="17"/>
      <c r="Q53" s="19"/>
      <c r="R53" s="19"/>
      <c r="S53" s="20"/>
      <c r="T53" s="21"/>
      <c r="U53" s="22"/>
      <c r="V53" s="23"/>
      <c r="W53" s="24"/>
      <c r="X53" s="24"/>
      <c r="Y53" s="24"/>
      <c r="Z53" s="24"/>
      <c r="AA53" s="25"/>
      <c r="AB53" s="26"/>
      <c r="AC53" s="27"/>
      <c r="AD53" s="27"/>
      <c r="AE53" s="27"/>
      <c r="AF53" s="26"/>
      <c r="AG53" s="28"/>
      <c r="AH53" s="29"/>
      <c r="AI53" s="30"/>
      <c r="AJ53" s="35"/>
      <c r="AK53" s="20"/>
      <c r="AL53" s="20"/>
    </row>
    <row r="54" spans="1:38" x14ac:dyDescent="0.2">
      <c r="A54" s="14"/>
      <c r="B54" s="15"/>
      <c r="C54" s="16" t="str">
        <f t="shared" si="5"/>
        <v/>
      </c>
      <c r="D54" s="17"/>
      <c r="E54" s="17"/>
      <c r="F54" s="17"/>
      <c r="G54" s="17"/>
      <c r="H54" s="17"/>
      <c r="I54" s="17"/>
      <c r="J54" s="18" t="str">
        <f>IF(R54="","",IF(R54&gt;=[1]Reference!$A$3,[1]Reference!$B$3,IF('Kingdom War'!R44&gt;[1]Reference!$A$4,[1]Reference!$B$4,IF('Kingdom War'!R44&gt;[1]Reference!$A$5,[1]Reference!$B$5,IF('Kingdom War'!R44&gt;[1]Reference!$A$6,[1]Reference!$B$6,0)))))</f>
        <v/>
      </c>
      <c r="K54" s="17"/>
      <c r="L54" s="17"/>
      <c r="M54" s="19"/>
      <c r="N54" s="17"/>
      <c r="O54" s="19"/>
      <c r="P54" s="17"/>
      <c r="Q54" s="19"/>
      <c r="R54" s="19"/>
      <c r="S54" s="20"/>
      <c r="T54" s="21"/>
      <c r="U54" s="22"/>
      <c r="V54" s="23"/>
      <c r="W54" s="24"/>
      <c r="X54" s="24"/>
      <c r="Y54" s="24"/>
      <c r="Z54" s="24"/>
      <c r="AA54" s="25"/>
      <c r="AB54" s="26"/>
      <c r="AC54" s="27"/>
      <c r="AD54" s="27"/>
      <c r="AE54" s="27"/>
      <c r="AF54" s="26"/>
      <c r="AG54" s="28"/>
      <c r="AH54" s="29"/>
      <c r="AI54" s="30"/>
      <c r="AJ54" s="35"/>
      <c r="AK54" s="20"/>
      <c r="AL54" s="20"/>
    </row>
  </sheetData>
  <mergeCells count="4">
    <mergeCell ref="C1:I1"/>
    <mergeCell ref="V1:AA1"/>
    <mergeCell ref="AB1:AE1"/>
    <mergeCell ref="AF1:AH1"/>
  </mergeCells>
  <conditionalFormatting sqref="E3:I54 D3:D9">
    <cfRule type="cellIs" dxfId="17" priority="17" operator="between">
      <formula>4</formula>
      <formula>6</formula>
    </cfRule>
    <cfRule type="cellIs" dxfId="16" priority="18" operator="greaterThan">
      <formula>6</formula>
    </cfRule>
  </conditionalFormatting>
  <conditionalFormatting sqref="V3:X9">
    <cfRule type="cellIs" dxfId="15" priority="16" operator="equal">
      <formula>"yes"</formula>
    </cfRule>
  </conditionalFormatting>
  <conditionalFormatting sqref="V10:X21">
    <cfRule type="cellIs" dxfId="14" priority="15" operator="equal">
      <formula>"yes"</formula>
    </cfRule>
  </conditionalFormatting>
  <conditionalFormatting sqref="Y3:AA21">
    <cfRule type="cellIs" dxfId="13" priority="14" operator="equal">
      <formula>"YES"</formula>
    </cfRule>
  </conditionalFormatting>
  <conditionalFormatting sqref="V22:X54">
    <cfRule type="cellIs" dxfId="12" priority="13" operator="equal">
      <formula>"yes"</formula>
    </cfRule>
  </conditionalFormatting>
  <conditionalFormatting sqref="Y22:AA54">
    <cfRule type="cellIs" dxfId="11" priority="12" operator="equal">
      <formula>"YES"</formula>
    </cfRule>
  </conditionalFormatting>
  <conditionalFormatting sqref="AI3:AI54">
    <cfRule type="cellIs" dxfId="10" priority="10" operator="equal">
      <formula>"no"</formula>
    </cfRule>
    <cfRule type="cellIs" dxfId="9" priority="11" operator="equal">
      <formula>"YES"</formula>
    </cfRule>
  </conditionalFormatting>
  <conditionalFormatting sqref="D10:D21">
    <cfRule type="cellIs" dxfId="8" priority="8" operator="between">
      <formula>4</formula>
      <formula>6</formula>
    </cfRule>
    <cfRule type="cellIs" dxfId="7" priority="9" operator="greaterThan">
      <formula>6</formula>
    </cfRule>
  </conditionalFormatting>
  <conditionalFormatting sqref="D22:D54">
    <cfRule type="cellIs" dxfId="6" priority="6" operator="between">
      <formula>4</formula>
      <formula>6</formula>
    </cfRule>
    <cfRule type="cellIs" dxfId="5" priority="7" operator="greaterThan">
      <formula>6</formula>
    </cfRule>
  </conditionalFormatting>
  <conditionalFormatting sqref="J3:J54">
    <cfRule type="cellIs" dxfId="4" priority="3" operator="equal">
      <formula>7</formula>
    </cfRule>
    <cfRule type="cellIs" dxfId="3" priority="4" operator="equal">
      <formula>5</formula>
    </cfRule>
    <cfRule type="cellIs" dxfId="2" priority="5" operator="equal">
      <formula>10</formula>
    </cfRule>
  </conditionalFormatting>
  <conditionalFormatting sqref="T3:T54">
    <cfRule type="cellIs" dxfId="1" priority="1" operator="between">
      <formula>10000</formula>
      <formula>19999</formula>
    </cfRule>
    <cfRule type="cellIs" dxfId="0" priority="2" operator="greaterThan">
      <formula>20000</formula>
    </cfRule>
  </conditionalFormatting>
  <conditionalFormatting sqref="C3:C54">
    <cfRule type="iconSet" priority="19">
      <iconSet iconSet="3Arrows">
        <cfvo type="percent" val="0"/>
        <cfvo type="percent" val="33"/>
        <cfvo type="percent" val="67"/>
      </iconSet>
    </cfRule>
  </conditionalFormatting>
  <hyperlinks>
    <hyperlink ref="AJ8" r:id="rId1" xr:uid="{629EFE46-D6D7-48CC-BD34-E70CA3B9A297}"/>
    <hyperlink ref="AJ7" r:id="rId2" xr:uid="{5B1D5D33-BAA3-47BF-AF8F-F0B88D922591}"/>
    <hyperlink ref="AJ34" r:id="rId3" xr:uid="{D3EE9C73-0A71-45AA-9B09-D5A4A9924827}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Kingdom War</vt:lpstr>
      <vt:lpstr>'Kingdom War'!Print_Titles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Gilbert</dc:creator>
  <cp:lastModifiedBy>Joe Gilbert</cp:lastModifiedBy>
  <dcterms:created xsi:type="dcterms:W3CDTF">2022-04-01T15:12:53Z</dcterms:created>
  <dcterms:modified xsi:type="dcterms:W3CDTF">2023-01-11T16:52:21Z</dcterms:modified>
</cp:coreProperties>
</file>